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90" windowWidth="28455" windowHeight="12255"/>
  </bookViews>
  <sheets>
    <sheet name="Прил 6" sheetId="1" r:id="rId1"/>
  </sheets>
  <calcPr calcId="124519"/>
</workbook>
</file>

<file path=xl/calcChain.xml><?xml version="1.0" encoding="utf-8"?>
<calcChain xmlns="http://schemas.openxmlformats.org/spreadsheetml/2006/main">
  <c r="F17" i="1"/>
  <c r="G63"/>
  <c r="H63"/>
  <c r="G64"/>
  <c r="H64"/>
  <c r="H43"/>
  <c r="G43"/>
  <c r="G42" s="1"/>
  <c r="F43"/>
  <c r="H42"/>
  <c r="F42"/>
  <c r="H41"/>
  <c r="G41"/>
  <c r="F41"/>
  <c r="H40"/>
  <c r="H39" s="1"/>
  <c r="G40"/>
  <c r="F40"/>
  <c r="F39" s="1"/>
  <c r="G39"/>
  <c r="G28" l="1"/>
  <c r="H28"/>
  <c r="F28"/>
  <c r="H78" l="1"/>
  <c r="G78"/>
  <c r="G77" s="1"/>
  <c r="H77"/>
  <c r="F50"/>
  <c r="G51"/>
  <c r="H51"/>
  <c r="H188"/>
  <c r="G188"/>
  <c r="G187" s="1"/>
  <c r="G186" s="1"/>
  <c r="F188"/>
  <c r="H187"/>
  <c r="H186" s="1"/>
  <c r="F187"/>
  <c r="F186" s="1"/>
  <c r="H184"/>
  <c r="H183" s="1"/>
  <c r="H182" s="1"/>
  <c r="H181" s="1"/>
  <c r="H180" s="1"/>
  <c r="G184"/>
  <c r="F184"/>
  <c r="F183" s="1"/>
  <c r="F182" s="1"/>
  <c r="F181" s="1"/>
  <c r="F180" s="1"/>
  <c r="G183"/>
  <c r="G182" s="1"/>
  <c r="G181" s="1"/>
  <c r="G180" s="1"/>
  <c r="H178"/>
  <c r="H177" s="1"/>
  <c r="G178"/>
  <c r="G177" s="1"/>
  <c r="F178"/>
  <c r="F177"/>
  <c r="H174"/>
  <c r="H173" s="1"/>
  <c r="G174"/>
  <c r="G173" s="1"/>
  <c r="F174"/>
  <c r="F173"/>
  <c r="F172" s="1"/>
  <c r="H167"/>
  <c r="F167"/>
  <c r="H165"/>
  <c r="G165"/>
  <c r="F165"/>
  <c r="H163"/>
  <c r="G163"/>
  <c r="F163"/>
  <c r="H161"/>
  <c r="G161"/>
  <c r="F161"/>
  <c r="H159"/>
  <c r="G159"/>
  <c r="F159"/>
  <c r="H157"/>
  <c r="G157"/>
  <c r="F157"/>
  <c r="H156"/>
  <c r="H155" s="1"/>
  <c r="H154" s="1"/>
  <c r="H145" s="1"/>
  <c r="G156"/>
  <c r="G155" s="1"/>
  <c r="G154" s="1"/>
  <c r="G145" s="1"/>
  <c r="F156"/>
  <c r="F155" s="1"/>
  <c r="F154" s="1"/>
  <c r="F145" s="1"/>
  <c r="H152"/>
  <c r="G152"/>
  <c r="F152"/>
  <c r="H149"/>
  <c r="G149"/>
  <c r="F149"/>
  <c r="H148"/>
  <c r="H147" s="1"/>
  <c r="G148"/>
  <c r="F148"/>
  <c r="F147" s="1"/>
  <c r="G147"/>
  <c r="H146"/>
  <c r="G146"/>
  <c r="F146"/>
  <c r="H142"/>
  <c r="F142"/>
  <c r="F139" s="1"/>
  <c r="H141"/>
  <c r="G139"/>
  <c r="H136"/>
  <c r="H135" s="1"/>
  <c r="G136"/>
  <c r="G134" s="1"/>
  <c r="G133" s="1"/>
  <c r="F136"/>
  <c r="F135" s="1"/>
  <c r="G135"/>
  <c r="F133"/>
  <c r="H130"/>
  <c r="H129" s="1"/>
  <c r="G130"/>
  <c r="F130"/>
  <c r="F129" s="1"/>
  <c r="G129"/>
  <c r="H128"/>
  <c r="H127" s="1"/>
  <c r="G128"/>
  <c r="F128"/>
  <c r="F127" s="1"/>
  <c r="G127"/>
  <c r="F125"/>
  <c r="F124" s="1"/>
  <c r="F123" s="1"/>
  <c r="F122" s="1"/>
  <c r="H123"/>
  <c r="G123"/>
  <c r="H122"/>
  <c r="G122"/>
  <c r="G120"/>
  <c r="H118"/>
  <c r="G118"/>
  <c r="F118"/>
  <c r="H116"/>
  <c r="G116"/>
  <c r="F116"/>
  <c r="H115"/>
  <c r="H114" s="1"/>
  <c r="G115"/>
  <c r="F115"/>
  <c r="F114" s="1"/>
  <c r="G114"/>
  <c r="H113"/>
  <c r="H112" s="1"/>
  <c r="G113"/>
  <c r="F113"/>
  <c r="F112" s="1"/>
  <c r="G112"/>
  <c r="H110"/>
  <c r="G110"/>
  <c r="F110"/>
  <c r="H108"/>
  <c r="G108"/>
  <c r="F108"/>
  <c r="H106"/>
  <c r="H105" s="1"/>
  <c r="G106"/>
  <c r="F106"/>
  <c r="F105" s="1"/>
  <c r="H103"/>
  <c r="H100" s="1"/>
  <c r="H92"/>
  <c r="G92"/>
  <c r="G91" s="1"/>
  <c r="G90" s="1"/>
  <c r="G89" s="1"/>
  <c r="F92"/>
  <c r="H91"/>
  <c r="H90" s="1"/>
  <c r="H89" s="1"/>
  <c r="F91"/>
  <c r="F90" s="1"/>
  <c r="F89" s="1"/>
  <c r="H86"/>
  <c r="H85" s="1"/>
  <c r="H84" s="1"/>
  <c r="G86"/>
  <c r="G85" s="1"/>
  <c r="F86"/>
  <c r="F85" s="1"/>
  <c r="F84" s="1"/>
  <c r="H72"/>
  <c r="H71" s="1"/>
  <c r="G72"/>
  <c r="F72"/>
  <c r="F71" s="1"/>
  <c r="G71"/>
  <c r="G70" s="1"/>
  <c r="G69"/>
  <c r="G68" s="1"/>
  <c r="G67" s="1"/>
  <c r="H61"/>
  <c r="G61"/>
  <c r="F61"/>
  <c r="H60"/>
  <c r="G60"/>
  <c r="F60"/>
  <c r="H58"/>
  <c r="H57" s="1"/>
  <c r="H55" s="1"/>
  <c r="G58"/>
  <c r="F58"/>
  <c r="F57" s="1"/>
  <c r="F55" s="1"/>
  <c r="G57"/>
  <c r="G55" s="1"/>
  <c r="H50"/>
  <c r="G50"/>
  <c r="H48"/>
  <c r="H47" s="1"/>
  <c r="H46" s="1"/>
  <c r="H45" s="1"/>
  <c r="G48"/>
  <c r="G47" s="1"/>
  <c r="G46" s="1"/>
  <c r="G45" s="1"/>
  <c r="F48"/>
  <c r="F47" s="1"/>
  <c r="F46" s="1"/>
  <c r="F45" s="1"/>
  <c r="H37"/>
  <c r="H36" s="1"/>
  <c r="H35" s="1"/>
  <c r="H34" s="1"/>
  <c r="G37"/>
  <c r="F37"/>
  <c r="F36" s="1"/>
  <c r="F35" s="1"/>
  <c r="F34" s="1"/>
  <c r="G36"/>
  <c r="G35" s="1"/>
  <c r="G34" s="1"/>
  <c r="H27"/>
  <c r="H26" s="1"/>
  <c r="G27"/>
  <c r="G26" s="1"/>
  <c r="F27"/>
  <c r="F26" s="1"/>
  <c r="H25"/>
  <c r="H24" s="1"/>
  <c r="H22"/>
  <c r="G22"/>
  <c r="G21" s="1"/>
  <c r="F22"/>
  <c r="H21"/>
  <c r="H20" s="1"/>
  <c r="F21"/>
  <c r="F20" s="1"/>
  <c r="F171" l="1"/>
  <c r="F170" s="1"/>
  <c r="G105"/>
  <c r="G104"/>
  <c r="G103" s="1"/>
  <c r="G100" s="1"/>
  <c r="G102"/>
  <c r="G101" s="1"/>
  <c r="H171"/>
  <c r="H170" s="1"/>
  <c r="F104"/>
  <c r="F103" s="1"/>
  <c r="F100" s="1"/>
  <c r="F102"/>
  <c r="F101" s="1"/>
  <c r="H104"/>
  <c r="H102"/>
  <c r="H101" s="1"/>
  <c r="G172"/>
  <c r="G171"/>
  <c r="F70"/>
  <c r="F69"/>
  <c r="F68" s="1"/>
  <c r="F67" s="1"/>
  <c r="H70"/>
  <c r="H69"/>
  <c r="H68" s="1"/>
  <c r="H67" s="1"/>
  <c r="G83"/>
  <c r="G76" s="1"/>
  <c r="G75" s="1"/>
  <c r="G84"/>
  <c r="F83"/>
  <c r="F76" s="1"/>
  <c r="F75" s="1"/>
  <c r="H134"/>
  <c r="H133" s="1"/>
  <c r="H132" s="1"/>
  <c r="F169"/>
  <c r="H172"/>
  <c r="G132"/>
  <c r="G25"/>
  <c r="G24" s="1"/>
  <c r="G20"/>
  <c r="G19"/>
  <c r="G18" s="1"/>
  <c r="F19"/>
  <c r="F18" s="1"/>
  <c r="F134"/>
  <c r="F25"/>
  <c r="F24" s="1"/>
  <c r="H83"/>
  <c r="H76" s="1"/>
  <c r="H75" s="1"/>
  <c r="F132"/>
  <c r="G17"/>
  <c r="H19"/>
  <c r="H18" s="1"/>
  <c r="H17" s="1"/>
  <c r="H169" l="1"/>
  <c r="H190" s="1"/>
  <c r="G169"/>
  <c r="G190" s="1"/>
  <c r="G170"/>
  <c r="F190"/>
</calcChain>
</file>

<file path=xl/sharedStrings.xml><?xml version="1.0" encoding="utf-8"?>
<sst xmlns="http://schemas.openxmlformats.org/spreadsheetml/2006/main" count="648" uniqueCount="189">
  <si>
    <t>Приложение № 6</t>
  </si>
  <si>
    <t>к решению Совета депутатов</t>
  </si>
  <si>
    <t>муниципального образования</t>
  </si>
  <si>
    <t>Мичуринский сельсовет</t>
  </si>
  <si>
    <t>«О бюджете муниципального</t>
  </si>
  <si>
    <t>образования Мичуринский</t>
  </si>
  <si>
    <t xml:space="preserve">РАСПРЕДЕЛЕНИЕ БЮДЖЕТНЫХ АССИГНОВАНИЙ БЮДЖЕТА МУНИЦИПАЛЬНОГО ОБРАЗОВАНИЯ </t>
  </si>
  <si>
    <t xml:space="preserve"> РАЗДЕЛАМ И ПОДРАЗДЕЛАМ, ЦЕЛЕВЫМ СТАТЬЯМ И ВИДАМ РАСХОДОВ КЛАССИФИКАЦИИ </t>
  </si>
  <si>
    <t>РАСХОДОВ БЮДЖЕТОВ</t>
  </si>
  <si>
    <t>(тыс. рублей)</t>
  </si>
  <si>
    <t>Наименование</t>
  </si>
  <si>
    <t>РЗ</t>
  </si>
  <si>
    <t>ПР</t>
  </si>
  <si>
    <t>ЦСР</t>
  </si>
  <si>
    <t>ВР</t>
  </si>
  <si>
    <t>Администрация муниципального образования Мичуринский сельсовет</t>
  </si>
  <si>
    <t xml:space="preserve">Общегосударственные вопросы 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</si>
  <si>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</si>
  <si>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</si>
  <si>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</si>
  <si>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Муниципальная программа «Муниципальное управление в муниципальном образовании Мичуринский сельсовет Акбулакского района Оренбургской области»</t>
  </si>
  <si>
    <t>92 0 00 00000</t>
  </si>
  <si>
    <t>Комплексы процессных мероприятий</t>
  </si>
  <si>
    <t>92 4 00 00000</t>
  </si>
  <si>
    <t>Комплекс процессных мероприятий «Осуществление исполнения полномочий главы муниципального образования и обеспечение деятельности аппарата управления  администрации  Мичуринский  сельсовет»</t>
  </si>
  <si>
    <t>92 4 01 00000</t>
  </si>
  <si>
    <t>Глава муниципального образования</t>
  </si>
  <si>
    <t>92 4 01 10010</t>
  </si>
  <si>
    <t>Расходы на выплаты персоналу государственных (муниципальных) органов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</si>
  <si>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</si>
  <si>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</si>
  <si>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Муниципальная программа «Муниципальное управление в муниципальном образовании Мичуринский сельсовет Акбулакского района Оренбургской области »</t>
  </si>
  <si>
    <t>92 4 00 0000</t>
  </si>
  <si>
    <t>Центральный аппарат</t>
  </si>
  <si>
    <t>92 4 01 10020</t>
  </si>
  <si>
    <t>Расходы на выплату персоналу государственных (муниципальных) органов</t>
  </si>
  <si>
    <t>92 4 02 10020</t>
  </si>
  <si>
    <t>Иные закупки товаров, работ и услуг для обеспечения государственных (муниципальных) нужд</t>
  </si>
  <si>
    <t>Социальные выплаты гражданам, кроме публичных нормативных социальных выплат</t>
  </si>
  <si>
    <t>320</t>
  </si>
  <si>
    <t>Уплата прочих налогов, сборов и иных платежей</t>
  </si>
  <si>
    <t xml:space="preserve">Обеспечение проведения выборов и референдумов </t>
  </si>
  <si>
    <t>07</t>
  </si>
  <si>
    <t>Непрограммные мероприятия</t>
  </si>
  <si>
    <t>Прочие непрограммные  мероприятия</t>
  </si>
  <si>
    <t>Проведение выборов в представительные органы муниципального образования</t>
  </si>
  <si>
    <t>Специальные расходы</t>
  </si>
  <si>
    <t>880</t>
  </si>
  <si>
    <t>Резервные фонды</t>
  </si>
  <si>
    <t>76 0 00 00000</t>
  </si>
  <si>
    <t>Прочие непрограммные мероприятия</t>
  </si>
  <si>
    <t>76 2 00 00000</t>
  </si>
  <si>
    <t xml:space="preserve">Резервный фонд по чрезвычайным ситуациям муниципального образования </t>
  </si>
  <si>
    <t>11</t>
  </si>
  <si>
    <t>76 2 00 10150</t>
  </si>
  <si>
    <t>Резервные средства</t>
  </si>
  <si>
    <t>Другие общегосударственные вопросы</t>
  </si>
  <si>
    <t>Комплекс процессных мероприятий " Осуществление части полномочий по организации исполнение бюджета поселения"</t>
  </si>
  <si>
    <t>92 4 03 00000</t>
  </si>
  <si>
    <t>Межбюджетные трансферты бюджету муниципального района из бюджета поселения на осуществление части полномочий по организации исполнения бюджета поселения</t>
  </si>
  <si>
    <t>92 4 02 90090</t>
  </si>
  <si>
    <t>Иные межбюджетные трансферты</t>
  </si>
  <si>
    <t>Комплекс процессных мероприятий " Оплата членских взносов в Совет (ассоциацию) муниципальных образований Оренбургской области"</t>
  </si>
  <si>
    <t>92 4 04 00000</t>
  </si>
  <si>
    <t>Оплата членских взносов в Совет (ассоциацию) муниципальных образований Оренбургской области</t>
  </si>
  <si>
    <t>92 4 04 10160</t>
  </si>
  <si>
    <t>850</t>
  </si>
  <si>
    <t>Комплекс процессных мероприятий «Расходы на выполнение функций на общегосударственные вопросы"</t>
  </si>
  <si>
    <t>92 4 05 00000</t>
  </si>
  <si>
    <t>Услуги по оказанию материально-технического обеспечения и содержания имущества администрации</t>
  </si>
  <si>
    <t>92 4 05 20240</t>
  </si>
  <si>
    <t>Закупка товаров, работ и услуг для обеспечения государственных (муниципальных) нужд</t>
  </si>
  <si>
    <t>Национальная оборона</t>
  </si>
  <si>
    <t>Мобилизационная и вневойсковая подготовка</t>
  </si>
  <si>
    <t>03</t>
  </si>
  <si>
    <t>Муниципальная программа «Муниципальное управление в муниципальном образовании Мичуринский сельсовет Акбулакского района Оренбургской области  »</t>
  </si>
  <si>
    <t>Комплекс процессных мероприятий «Осуществление первичного воинского учета  органами местного самоуправления поселений,муниципальных и городских округов»</t>
  </si>
  <si>
    <t>Осуществление первичного воинского учета  органами местного самоуправления поселений,муниципальных и городских округов</t>
  </si>
  <si>
    <t>92 4 03 51180</t>
  </si>
  <si>
    <t>92 0 04 51180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</si>
  <si>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</si>
  <si>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</si>
  <si>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«Устойчивое развитие территории муниципального образования Мичуринский сельсовет »</t>
  </si>
  <si>
    <t>82 0 00 00000</t>
  </si>
  <si>
    <t>10</t>
  </si>
  <si>
    <t>82 4 00 00000</t>
  </si>
  <si>
    <t>Комплекс процессных мероприятий «Обеспечение мер пожарной безопасности»</t>
  </si>
  <si>
    <t>82 4 05 00000</t>
  </si>
  <si>
    <t>Проведение мероприятий, связанных с обеспечением первичных мер пожарной безопасности</t>
  </si>
  <si>
    <t>82 4 05 70010</t>
  </si>
  <si>
    <t>240</t>
  </si>
  <si>
    <t>Субсидии не коммерческим организациям (за исключением государственных (муниципальных) учреждений)</t>
  </si>
  <si>
    <t>630</t>
  </si>
  <si>
    <t>Другие вопросы в области национальной безопасности и правоохранительной деятельности</t>
  </si>
  <si>
    <t>Непрограммные мероприятии</t>
  </si>
  <si>
    <t>Мероприятия направленные на охрану общественного порядка на территории сельского поселения</t>
  </si>
  <si>
    <t>76 2 00 60180</t>
  </si>
  <si>
    <t>14</t>
  </si>
  <si>
    <t>Мероприятия, направленные на охрану общественного порядка на территории сельского поселения</t>
  </si>
  <si>
    <t>Национальная  экономика</t>
  </si>
  <si>
    <t>Дорожное хозяйство (дорожные фонды)</t>
  </si>
  <si>
    <t>09</t>
  </si>
  <si>
    <t>Муниципальная программа «Устойчивое развитие территории муниципального образования Мичуринский сельсовет»</t>
  </si>
  <si>
    <t>Дорожное хозяйство</t>
  </si>
  <si>
    <t>Комплексы процесных мероприятий</t>
  </si>
  <si>
    <t>Комплекс процессных мероприятий «Ремонт и содержание автомобильных дорог общего пользования»</t>
  </si>
  <si>
    <t>82 4 06 00000</t>
  </si>
  <si>
    <t>Содержание  и ремонт автомобильных дорог общего пользования населенных пунктов</t>
  </si>
  <si>
    <t>82 4 06 70020</t>
  </si>
  <si>
    <t>Капитальный ремонт и ремонт автомобильных дорог общего пользования населенных пунктов</t>
  </si>
  <si>
    <t>82 0 06 S0410</t>
  </si>
  <si>
    <t>82 0 06 60700</t>
  </si>
  <si>
    <t>540</t>
  </si>
  <si>
    <t>Мероприятия по землеустройству и землепользованию</t>
  </si>
  <si>
    <t>12</t>
  </si>
  <si>
    <t>Комплекс процессных мероприятий</t>
  </si>
  <si>
    <t>Комплекс процессных мероприятий «Мероприятия по землеустройству и землепользованию»</t>
  </si>
  <si>
    <t>82 4 08 00000</t>
  </si>
  <si>
    <t>82 0 08 90150</t>
  </si>
  <si>
    <t>82 4 08 90150</t>
  </si>
  <si>
    <t>Мероприятия по приведению документов территориального планирования и градостроительного зонирования муниципальных образований Оренбургской области в цифровой формат, соответствующий требованиям к отраслевым пространственным данным для включения в ГИСОГД Оренбургской области</t>
  </si>
  <si>
    <t>82 0 08 S1510</t>
  </si>
  <si>
    <t>82 4 06 S0410</t>
  </si>
  <si>
    <t>Другие вопросы в области национальной экономики</t>
  </si>
  <si>
    <t>Жилищное хозяйство</t>
  </si>
  <si>
    <t>05</t>
  </si>
  <si>
    <t>Содержание жилищного фонда</t>
  </si>
  <si>
    <t>76 2 00 70090</t>
  </si>
  <si>
    <t>Жилищно - коммунальное хозяйство</t>
  </si>
  <si>
    <t>Коммунальное хозяйство</t>
  </si>
  <si>
    <t>Комплекс процессных мероприятий " Мероприятия в области коммунального хозяйства»</t>
  </si>
  <si>
    <t>82 4 09 00000</t>
  </si>
  <si>
    <t>Мероприятия в области коммунального хозяйства</t>
  </si>
  <si>
    <t>82 4 09 70030</t>
  </si>
  <si>
    <t xml:space="preserve"> Иные закупки товаров, работ и услуг для обеспечения государственных (муниципальных) нужд</t>
  </si>
  <si>
    <t>Основное мероприятие «Организация деятельности по накоплению и транспортировке ТКО на территории поселения»</t>
  </si>
  <si>
    <t>82 0 13 00000</t>
  </si>
  <si>
    <t>Основное мероприятие "Обеспечение комплексного развития сельских поселений"</t>
  </si>
  <si>
    <t>Обеспечение комплексного развития сельских поселений</t>
  </si>
  <si>
    <t>82 0 13 L5760</t>
  </si>
  <si>
    <t>Субсидии юридическим лицам (кроме некоммерческих организаций), индивидуальным предпринимателям, а также физическим лицам – производителям товаров, работ и услуг</t>
  </si>
  <si>
    <t>810</t>
  </si>
  <si>
    <t>Благоустройство</t>
  </si>
  <si>
    <t>Комплекс процессных мероприятий «Благоустройство территории сельского поселения»</t>
  </si>
  <si>
    <t>82 4 01 00000</t>
  </si>
  <si>
    <t>Организация и содержание мест захоронения</t>
  </si>
  <si>
    <t>82 4 01 70060</t>
  </si>
  <si>
    <t>Озеленение</t>
  </si>
  <si>
    <t>82 0 01 70050</t>
  </si>
  <si>
    <t xml:space="preserve">82 0 01 70050 </t>
  </si>
  <si>
    <t>Основное мероприятие «Благоустройство территории сельского поселения»</t>
  </si>
  <si>
    <t>82 0 01 00000</t>
  </si>
  <si>
    <t>Прочее благоустройство</t>
  </si>
  <si>
    <t>82 4 01 70070</t>
  </si>
  <si>
    <t xml:space="preserve">82 4 01 70070 </t>
  </si>
  <si>
    <t>82 0 01 70060</t>
  </si>
  <si>
    <t xml:space="preserve">82 0 01 70070 </t>
  </si>
  <si>
    <t>Культура и кинематография</t>
  </si>
  <si>
    <t>08</t>
  </si>
  <si>
    <t xml:space="preserve">Культура </t>
  </si>
  <si>
    <t>Комплекс процессных мероприятий «Организация культурно-досуговых мероприятий»</t>
  </si>
  <si>
    <t>82 4 02 00000</t>
  </si>
  <si>
    <t>Организация культурно-досуговой деятельности</t>
  </si>
  <si>
    <t>82 4 02 70080</t>
  </si>
  <si>
    <t>Комплекс процессных мероприятий«Организация библиотечного обслуживания населения»</t>
  </si>
  <si>
    <t>82 4 03 00000</t>
  </si>
  <si>
    <t>Организация библиотечного обслуживания населения</t>
  </si>
  <si>
    <t>82 4 03 70090</t>
  </si>
  <si>
    <t>Физическая культура и спорт</t>
  </si>
  <si>
    <t>Массовый спорт</t>
  </si>
  <si>
    <t>Муниципальная программа «Устойчивое развитие территории муниципального образования Мичуринский сельсовет на 2017-2023 годы»</t>
  </si>
  <si>
    <t>Основное мероприятие «Проведение спортивных мероприятий»</t>
  </si>
  <si>
    <t>82 0 04 00000</t>
  </si>
  <si>
    <t>Обеспечение деятельности по организации проведения в соответствии с календарным планом  физкультурных и спортивных мероприятий</t>
  </si>
  <si>
    <t>82 0 04 70100</t>
  </si>
  <si>
    <t>Условно-утвержденные расходы</t>
  </si>
  <si>
    <t>99 9 99 99999</t>
  </si>
  <si>
    <t xml:space="preserve">ИТОГО РАСХОДОВ        </t>
  </si>
  <si>
    <t>13</t>
  </si>
  <si>
    <t>Выполнение других обязательств муниципального образования</t>
  </si>
  <si>
    <t>76 2 00 10110</t>
  </si>
  <si>
    <t xml:space="preserve">Резервный фонд по чрезвычайным ситуациям муниципального образования Акбулакский район </t>
  </si>
  <si>
    <t>76 2 00 10050</t>
  </si>
  <si>
    <t>120</t>
  </si>
  <si>
    <t>сельсовет на 2025 год и плановый</t>
  </si>
  <si>
    <t>период 2026-2027 г.г.»</t>
  </si>
  <si>
    <t>МИЧУРИНСКИЙ СЕЛЬСОВЕТ НА 2025 ГОД И ПЛАНОВЫЙ ПЕРИОД 2026-2027 ГОДОВ ПО</t>
  </si>
  <si>
    <t>Иные бюджетные ассигнования</t>
  </si>
  <si>
    <t>76 2 00 10070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</si>
</sst>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103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/>
    <xf numFmtId="0" fontId="3" fillId="0" borderId="1" xfId="0" applyFont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2" fillId="0" borderId="3" xfId="0" applyFont="1" applyBorder="1" applyAlignment="1">
      <alignment wrapText="1"/>
    </xf>
    <xf numFmtId="49" fontId="2" fillId="0" borderId="4" xfId="0" applyNumberFormat="1" applyFont="1" applyFill="1" applyBorder="1" applyAlignment="1">
      <alignment horizontal="center" wrapText="1"/>
    </xf>
    <xf numFmtId="49" fontId="2" fillId="0" borderId="4" xfId="0" applyNumberFormat="1" applyFont="1" applyBorder="1" applyAlignment="1">
      <alignment horizontal="center" wrapText="1"/>
    </xf>
    <xf numFmtId="164" fontId="2" fillId="0" borderId="4" xfId="0" applyNumberFormat="1" applyFont="1" applyBorder="1" applyAlignment="1">
      <alignment horizontal="right" wrapText="1"/>
    </xf>
    <xf numFmtId="164" fontId="2" fillId="0" borderId="3" xfId="0" applyNumberFormat="1" applyFont="1" applyBorder="1" applyAlignment="1">
      <alignment horizontal="right" wrapText="1"/>
    </xf>
    <xf numFmtId="164" fontId="2" fillId="0" borderId="4" xfId="0" applyNumberFormat="1" applyFont="1" applyFill="1" applyBorder="1" applyAlignment="1">
      <alignment horizontal="right" wrapText="1"/>
    </xf>
    <xf numFmtId="0" fontId="3" fillId="0" borderId="3" xfId="0" applyFont="1" applyBorder="1" applyAlignment="1">
      <alignment wrapText="1"/>
    </xf>
    <xf numFmtId="49" fontId="3" fillId="0" borderId="4" xfId="0" applyNumberFormat="1" applyFont="1" applyFill="1" applyBorder="1" applyAlignment="1">
      <alignment horizontal="center" wrapText="1"/>
    </xf>
    <xf numFmtId="49" fontId="3" fillId="0" borderId="4" xfId="0" applyNumberFormat="1" applyFont="1" applyBorder="1" applyAlignment="1">
      <alignment horizontal="center" wrapText="1"/>
    </xf>
    <xf numFmtId="164" fontId="3" fillId="0" borderId="4" xfId="0" applyNumberFormat="1" applyFont="1" applyFill="1" applyBorder="1" applyAlignment="1">
      <alignment horizontal="right" wrapText="1"/>
    </xf>
    <xf numFmtId="164" fontId="3" fillId="0" borderId="4" xfId="0" applyNumberFormat="1" applyFont="1" applyBorder="1" applyAlignment="1">
      <alignment horizontal="right" wrapText="1"/>
    </xf>
    <xf numFmtId="0" fontId="3" fillId="0" borderId="5" xfId="0" applyFont="1" applyBorder="1" applyAlignment="1">
      <alignment wrapText="1"/>
    </xf>
    <xf numFmtId="49" fontId="3" fillId="0" borderId="6" xfId="0" applyNumberFormat="1" applyFont="1" applyFill="1" applyBorder="1" applyAlignment="1">
      <alignment horizontal="center" wrapText="1"/>
    </xf>
    <xf numFmtId="0" fontId="3" fillId="0" borderId="7" xfId="0" applyFont="1" applyBorder="1" applyAlignment="1">
      <alignment vertical="top" wrapText="1"/>
    </xf>
    <xf numFmtId="49" fontId="3" fillId="0" borderId="7" xfId="0" applyNumberFormat="1" applyFont="1" applyFill="1" applyBorder="1" applyAlignment="1">
      <alignment horizontal="center" wrapText="1"/>
    </xf>
    <xf numFmtId="49" fontId="3" fillId="2" borderId="4" xfId="0" applyNumberFormat="1" applyFont="1" applyFill="1" applyBorder="1" applyAlignment="1">
      <alignment horizontal="center" wrapText="1"/>
    </xf>
    <xf numFmtId="164" fontId="3" fillId="2" borderId="4" xfId="0" applyNumberFormat="1" applyFont="1" applyFill="1" applyBorder="1" applyAlignment="1">
      <alignment horizontal="right" wrapText="1"/>
    </xf>
    <xf numFmtId="49" fontId="3" fillId="0" borderId="6" xfId="0" applyNumberFormat="1" applyFont="1" applyBorder="1" applyAlignment="1">
      <alignment horizontal="center" wrapText="1"/>
    </xf>
    <xf numFmtId="164" fontId="3" fillId="0" borderId="6" xfId="0" applyNumberFormat="1" applyFont="1" applyFill="1" applyBorder="1" applyAlignment="1">
      <alignment horizontal="right" wrapText="1"/>
    </xf>
    <xf numFmtId="0" fontId="3" fillId="0" borderId="7" xfId="0" applyFont="1" applyBorder="1" applyAlignment="1">
      <alignment wrapText="1"/>
    </xf>
    <xf numFmtId="49" fontId="3" fillId="0" borderId="7" xfId="0" applyNumberFormat="1" applyFont="1" applyBorder="1" applyAlignment="1">
      <alignment horizontal="center" wrapText="1"/>
    </xf>
    <xf numFmtId="164" fontId="3" fillId="0" borderId="7" xfId="0" applyNumberFormat="1" applyFont="1" applyFill="1" applyBorder="1" applyAlignment="1">
      <alignment horizontal="right" wrapText="1"/>
    </xf>
    <xf numFmtId="164" fontId="3" fillId="0" borderId="7" xfId="0" applyNumberFormat="1" applyFont="1" applyBorder="1" applyAlignment="1">
      <alignment horizontal="right" wrapText="1"/>
    </xf>
    <xf numFmtId="0" fontId="3" fillId="0" borderId="8" xfId="0" applyFont="1" applyBorder="1" applyAlignment="1">
      <alignment wrapText="1"/>
    </xf>
    <xf numFmtId="164" fontId="3" fillId="0" borderId="7" xfId="0" applyNumberFormat="1" applyFont="1" applyFill="1" applyBorder="1" applyAlignment="1">
      <alignment wrapText="1"/>
    </xf>
    <xf numFmtId="164" fontId="3" fillId="0" borderId="7" xfId="0" applyNumberFormat="1" applyFont="1" applyBorder="1" applyAlignment="1">
      <alignment wrapText="1"/>
    </xf>
    <xf numFmtId="0" fontId="3" fillId="0" borderId="9" xfId="0" applyFont="1" applyBorder="1" applyAlignment="1">
      <alignment wrapText="1"/>
    </xf>
    <xf numFmtId="0" fontId="2" fillId="0" borderId="10" xfId="0" applyFont="1" applyBorder="1" applyAlignment="1">
      <alignment horizontal="left" wrapText="1"/>
    </xf>
    <xf numFmtId="49" fontId="2" fillId="0" borderId="7" xfId="0" applyNumberFormat="1" applyFont="1" applyBorder="1" applyAlignment="1">
      <alignment horizontal="center" wrapText="1"/>
    </xf>
    <xf numFmtId="164" fontId="2" fillId="0" borderId="7" xfId="0" applyNumberFormat="1" applyFont="1" applyBorder="1" applyAlignment="1">
      <alignment horizontal="right" wrapText="1"/>
    </xf>
    <xf numFmtId="0" fontId="3" fillId="0" borderId="10" xfId="0" applyFont="1" applyBorder="1" applyAlignment="1">
      <alignment horizontal="left" wrapText="1"/>
    </xf>
    <xf numFmtId="0" fontId="2" fillId="0" borderId="11" xfId="0" applyFont="1" applyBorder="1" applyAlignment="1">
      <alignment wrapText="1"/>
    </xf>
    <xf numFmtId="49" fontId="2" fillId="0" borderId="7" xfId="0" applyNumberFormat="1" applyFont="1" applyFill="1" applyBorder="1" applyAlignment="1">
      <alignment horizontal="center" wrapText="1"/>
    </xf>
    <xf numFmtId="164" fontId="2" fillId="0" borderId="7" xfId="0" applyNumberFormat="1" applyFont="1" applyFill="1" applyBorder="1" applyAlignment="1">
      <alignment horizontal="right" wrapText="1"/>
    </xf>
    <xf numFmtId="49" fontId="3" fillId="0" borderId="3" xfId="0" applyNumberFormat="1" applyFont="1" applyFill="1" applyBorder="1" applyAlignment="1">
      <alignment horizontal="center" wrapText="1"/>
    </xf>
    <xf numFmtId="49" fontId="3" fillId="0" borderId="3" xfId="0" applyNumberFormat="1" applyFont="1" applyBorder="1" applyAlignment="1">
      <alignment horizontal="center" wrapText="1"/>
    </xf>
    <xf numFmtId="164" fontId="3" fillId="0" borderId="3" xfId="0" applyNumberFormat="1" applyFont="1" applyBorder="1" applyAlignment="1">
      <alignment horizontal="right" wrapText="1"/>
    </xf>
    <xf numFmtId="49" fontId="3" fillId="0" borderId="3" xfId="0" applyNumberFormat="1" applyFont="1" applyBorder="1" applyAlignment="1">
      <alignment vertical="center" wrapText="1"/>
    </xf>
    <xf numFmtId="164" fontId="3" fillId="0" borderId="5" xfId="0" applyNumberFormat="1" applyFont="1" applyBorder="1" applyAlignment="1">
      <alignment horizontal="right" wrapText="1"/>
    </xf>
    <xf numFmtId="49" fontId="3" fillId="0" borderId="7" xfId="0" applyNumberFormat="1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49" fontId="3" fillId="0" borderId="12" xfId="0" applyNumberFormat="1" applyFont="1" applyBorder="1" applyAlignment="1">
      <alignment horizontal="center" wrapText="1"/>
    </xf>
    <xf numFmtId="0" fontId="3" fillId="0" borderId="11" xfId="0" applyFont="1" applyBorder="1" applyAlignment="1">
      <alignment vertical="top" wrapText="1"/>
    </xf>
    <xf numFmtId="49" fontId="3" fillId="0" borderId="13" xfId="0" applyNumberFormat="1" applyFont="1" applyBorder="1" applyAlignment="1">
      <alignment horizontal="center" wrapText="1"/>
    </xf>
    <xf numFmtId="0" fontId="3" fillId="0" borderId="14" xfId="0" applyFont="1" applyBorder="1" applyAlignment="1">
      <alignment wrapText="1"/>
    </xf>
    <xf numFmtId="49" fontId="3" fillId="0" borderId="15" xfId="0" applyNumberFormat="1" applyFont="1" applyBorder="1" applyAlignment="1">
      <alignment horizontal="center" wrapText="1"/>
    </xf>
    <xf numFmtId="0" fontId="3" fillId="0" borderId="12" xfId="0" applyFont="1" applyBorder="1" applyAlignment="1">
      <alignment horizontal="center"/>
    </xf>
    <xf numFmtId="2" fontId="3" fillId="0" borderId="12" xfId="0" applyNumberFormat="1" applyFont="1" applyBorder="1" applyAlignment="1">
      <alignment horizontal="right"/>
    </xf>
    <xf numFmtId="0" fontId="3" fillId="0" borderId="12" xfId="0" applyFont="1" applyBorder="1" applyAlignment="1">
      <alignment wrapText="1"/>
    </xf>
    <xf numFmtId="49" fontId="3" fillId="0" borderId="16" xfId="0" applyNumberFormat="1" applyFont="1" applyFill="1" applyBorder="1" applyAlignment="1">
      <alignment horizontal="center" wrapText="1"/>
    </xf>
    <xf numFmtId="0" fontId="3" fillId="0" borderId="7" xfId="0" applyFont="1" applyBorder="1" applyAlignment="1">
      <alignment horizontal="center"/>
    </xf>
    <xf numFmtId="2" fontId="3" fillId="0" borderId="7" xfId="0" applyNumberFormat="1" applyFont="1" applyBorder="1" applyAlignment="1">
      <alignment horizontal="right"/>
    </xf>
    <xf numFmtId="0" fontId="3" fillId="0" borderId="17" xfId="0" applyFont="1" applyBorder="1" applyAlignment="1">
      <alignment wrapText="1"/>
    </xf>
    <xf numFmtId="0" fontId="3" fillId="2" borderId="7" xfId="0" applyFont="1" applyFill="1" applyBorder="1" applyAlignment="1">
      <alignment horizontal="center"/>
    </xf>
    <xf numFmtId="49" fontId="2" fillId="2" borderId="4" xfId="0" applyNumberFormat="1" applyFont="1" applyFill="1" applyBorder="1" applyAlignment="1">
      <alignment horizontal="center" wrapText="1"/>
    </xf>
    <xf numFmtId="164" fontId="2" fillId="2" borderId="4" xfId="0" applyNumberFormat="1" applyFont="1" applyFill="1" applyBorder="1" applyAlignment="1">
      <alignment horizontal="right" wrapText="1"/>
    </xf>
    <xf numFmtId="164" fontId="3" fillId="2" borderId="3" xfId="0" applyNumberFormat="1" applyFont="1" applyFill="1" applyBorder="1" applyAlignment="1">
      <alignment horizontal="right" wrapText="1"/>
    </xf>
    <xf numFmtId="0" fontId="2" fillId="0" borderId="4" xfId="0" applyFont="1" applyBorder="1" applyAlignment="1">
      <alignment horizontal="left" vertical="top" wrapText="1"/>
    </xf>
    <xf numFmtId="0" fontId="3" fillId="0" borderId="18" xfId="0" applyFont="1" applyBorder="1" applyAlignment="1">
      <alignment wrapText="1"/>
    </xf>
    <xf numFmtId="49" fontId="3" fillId="0" borderId="18" xfId="0" applyNumberFormat="1" applyFont="1" applyFill="1" applyBorder="1" applyAlignment="1">
      <alignment horizontal="center" wrapText="1"/>
    </xf>
    <xf numFmtId="49" fontId="3" fillId="0" borderId="18" xfId="0" applyNumberFormat="1" applyFont="1" applyBorder="1" applyAlignment="1">
      <alignment horizontal="center" wrapText="1"/>
    </xf>
    <xf numFmtId="49" fontId="3" fillId="2" borderId="18" xfId="0" applyNumberFormat="1" applyFont="1" applyFill="1" applyBorder="1" applyAlignment="1">
      <alignment horizontal="center" wrapText="1"/>
    </xf>
    <xf numFmtId="0" fontId="2" fillId="0" borderId="18" xfId="0" applyFont="1" applyBorder="1" applyAlignment="1">
      <alignment wrapText="1"/>
    </xf>
    <xf numFmtId="49" fontId="2" fillId="0" borderId="18" xfId="0" applyNumberFormat="1" applyFont="1" applyFill="1" applyBorder="1" applyAlignment="1">
      <alignment horizontal="center" wrapText="1"/>
    </xf>
    <xf numFmtId="49" fontId="2" fillId="0" borderId="18" xfId="0" applyNumberFormat="1" applyFont="1" applyBorder="1" applyAlignment="1">
      <alignment horizontal="center" wrapText="1"/>
    </xf>
    <xf numFmtId="49" fontId="2" fillId="2" borderId="18" xfId="0" applyNumberFormat="1" applyFont="1" applyFill="1" applyBorder="1" applyAlignment="1">
      <alignment horizontal="center" wrapText="1"/>
    </xf>
    <xf numFmtId="0" fontId="3" fillId="0" borderId="1" xfId="0" applyFont="1" applyBorder="1" applyAlignment="1">
      <alignment wrapText="1"/>
    </xf>
    <xf numFmtId="49" fontId="3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Border="1" applyAlignment="1">
      <alignment horizontal="center" wrapText="1"/>
    </xf>
    <xf numFmtId="49" fontId="3" fillId="2" borderId="1" xfId="0" applyNumberFormat="1" applyFont="1" applyFill="1" applyBorder="1" applyAlignment="1">
      <alignment horizontal="center" wrapText="1"/>
    </xf>
    <xf numFmtId="0" fontId="0" fillId="0" borderId="0" xfId="0" applyAlignment="1"/>
    <xf numFmtId="0" fontId="2" fillId="0" borderId="5" xfId="0" applyFont="1" applyBorder="1" applyAlignment="1">
      <alignment wrapText="1"/>
    </xf>
    <xf numFmtId="49" fontId="2" fillId="0" borderId="6" xfId="0" applyNumberFormat="1" applyFont="1" applyFill="1" applyBorder="1" applyAlignment="1">
      <alignment horizontal="center" wrapText="1"/>
    </xf>
    <xf numFmtId="49" fontId="3" fillId="2" borderId="6" xfId="0" applyNumberFormat="1" applyFont="1" applyFill="1" applyBorder="1" applyAlignment="1">
      <alignment horizontal="center" wrapText="1"/>
    </xf>
    <xf numFmtId="164" fontId="3" fillId="2" borderId="6" xfId="0" applyNumberFormat="1" applyFont="1" applyFill="1" applyBorder="1" applyAlignment="1">
      <alignment horizontal="right" wrapText="1"/>
    </xf>
    <xf numFmtId="0" fontId="3" fillId="0" borderId="11" xfId="0" applyFont="1" applyBorder="1" applyAlignment="1">
      <alignment wrapText="1"/>
    </xf>
    <xf numFmtId="0" fontId="3" fillId="2" borderId="7" xfId="0" applyFont="1" applyFill="1" applyBorder="1" applyAlignment="1">
      <alignment horizontal="right"/>
    </xf>
    <xf numFmtId="0" fontId="0" fillId="2" borderId="0" xfId="0" applyFill="1"/>
    <xf numFmtId="49" fontId="2" fillId="2" borderId="7" xfId="0" applyNumberFormat="1" applyFont="1" applyFill="1" applyBorder="1" applyAlignment="1">
      <alignment horizontal="center" wrapText="1"/>
    </xf>
    <xf numFmtId="164" fontId="2" fillId="2" borderId="7" xfId="0" applyNumberFormat="1" applyFont="1" applyFill="1" applyBorder="1" applyAlignment="1">
      <alignment horizontal="right" wrapText="1"/>
    </xf>
    <xf numFmtId="164" fontId="3" fillId="2" borderId="7" xfId="0" applyNumberFormat="1" applyFont="1" applyFill="1" applyBorder="1" applyAlignment="1">
      <alignment horizontal="right" wrapText="1"/>
    </xf>
    <xf numFmtId="49" fontId="3" fillId="2" borderId="7" xfId="0" applyNumberFormat="1" applyFont="1" applyFill="1" applyBorder="1" applyAlignment="1">
      <alignment horizontal="center" wrapText="1"/>
    </xf>
    <xf numFmtId="0" fontId="3" fillId="0" borderId="19" xfId="0" applyFont="1" applyBorder="1" applyAlignment="1">
      <alignment wrapText="1"/>
    </xf>
    <xf numFmtId="49" fontId="3" fillId="0" borderId="17" xfId="0" applyNumberFormat="1" applyFont="1" applyFill="1" applyBorder="1" applyAlignment="1">
      <alignment horizontal="center" wrapText="1"/>
    </xf>
    <xf numFmtId="0" fontId="2" fillId="2" borderId="7" xfId="0" applyFont="1" applyFill="1" applyBorder="1"/>
    <xf numFmtId="49" fontId="2" fillId="0" borderId="13" xfId="0" applyNumberFormat="1" applyFont="1" applyFill="1" applyBorder="1" applyAlignment="1">
      <alignment horizontal="center" wrapText="1"/>
    </xf>
    <xf numFmtId="0" fontId="2" fillId="0" borderId="7" xfId="0" applyFont="1" applyBorder="1" applyAlignment="1">
      <alignment wrapText="1"/>
    </xf>
    <xf numFmtId="0" fontId="3" fillId="0" borderId="0" xfId="0" applyFont="1" applyBorder="1" applyAlignment="1">
      <alignment wrapText="1"/>
    </xf>
    <xf numFmtId="0" fontId="3" fillId="0" borderId="3" xfId="0" applyFont="1" applyFill="1" applyBorder="1" applyAlignment="1">
      <alignment wrapText="1"/>
    </xf>
    <xf numFmtId="2" fontId="3" fillId="2" borderId="7" xfId="0" applyNumberFormat="1" applyFont="1" applyFill="1" applyBorder="1" applyAlignment="1">
      <alignment horizontal="right"/>
    </xf>
    <xf numFmtId="0" fontId="1" fillId="0" borderId="0" xfId="0" applyFont="1" applyAlignment="1">
      <alignment horizontal="right"/>
    </xf>
    <xf numFmtId="164" fontId="3" fillId="2" borderId="7" xfId="0" applyNumberFormat="1" applyFont="1" applyFill="1" applyBorder="1" applyAlignment="1">
      <alignment wrapText="1"/>
    </xf>
    <xf numFmtId="0" fontId="2" fillId="0" borderId="3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3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90"/>
  <sheetViews>
    <sheetView tabSelected="1" workbookViewId="0">
      <selection activeCell="F9" sqref="F9:G9"/>
    </sheetView>
  </sheetViews>
  <sheetFormatPr defaultRowHeight="15"/>
  <cols>
    <col min="1" max="1" width="75.5703125" customWidth="1"/>
    <col min="3" max="3" width="7.85546875" customWidth="1"/>
    <col min="4" max="4" width="20.5703125" customWidth="1"/>
    <col min="5" max="5" width="14.7109375" customWidth="1"/>
    <col min="6" max="6" width="14.5703125" customWidth="1"/>
    <col min="7" max="7" width="15.28515625" customWidth="1"/>
    <col min="8" max="8" width="13.85546875" customWidth="1"/>
  </cols>
  <sheetData>
    <row r="1" spans="1:8">
      <c r="G1" s="1" t="s">
        <v>0</v>
      </c>
    </row>
    <row r="2" spans="1:8">
      <c r="G2" s="1" t="s">
        <v>1</v>
      </c>
    </row>
    <row r="3" spans="1:8">
      <c r="G3" s="1" t="s">
        <v>2</v>
      </c>
    </row>
    <row r="4" spans="1:8">
      <c r="G4" s="1" t="s">
        <v>3</v>
      </c>
    </row>
    <row r="5" spans="1:8">
      <c r="G5" s="1" t="s">
        <v>4</v>
      </c>
    </row>
    <row r="6" spans="1:8">
      <c r="G6" s="1" t="s">
        <v>5</v>
      </c>
    </row>
    <row r="7" spans="1:8">
      <c r="G7" s="96" t="s">
        <v>184</v>
      </c>
    </row>
    <row r="8" spans="1:8">
      <c r="G8" s="96" t="s">
        <v>185</v>
      </c>
    </row>
    <row r="9" spans="1:8">
      <c r="F9" s="101"/>
      <c r="G9" s="101"/>
    </row>
    <row r="10" spans="1:8" s="2" customFormat="1" ht="18.75">
      <c r="A10" s="102" t="s">
        <v>6</v>
      </c>
      <c r="B10" s="102"/>
      <c r="C10" s="102"/>
      <c r="D10" s="102"/>
      <c r="E10" s="102"/>
      <c r="F10" s="102"/>
      <c r="G10" s="102"/>
    </row>
    <row r="11" spans="1:8" s="2" customFormat="1" ht="18.75">
      <c r="A11" s="102" t="s">
        <v>186</v>
      </c>
      <c r="B11" s="102"/>
      <c r="C11" s="102"/>
      <c r="D11" s="102"/>
      <c r="E11" s="102"/>
      <c r="F11" s="102"/>
      <c r="G11" s="102"/>
    </row>
    <row r="12" spans="1:8" s="2" customFormat="1" ht="18.75">
      <c r="A12" s="102" t="s">
        <v>7</v>
      </c>
      <c r="B12" s="102"/>
      <c r="C12" s="102"/>
      <c r="D12" s="102"/>
      <c r="E12" s="102"/>
      <c r="F12" s="102"/>
      <c r="G12" s="102"/>
    </row>
    <row r="13" spans="1:8" s="2" customFormat="1" ht="18.75">
      <c r="A13" s="102" t="s">
        <v>8</v>
      </c>
      <c r="B13" s="102"/>
      <c r="C13" s="102"/>
      <c r="D13" s="102"/>
      <c r="E13" s="102"/>
      <c r="F13" s="102"/>
      <c r="G13" s="102"/>
    </row>
    <row r="14" spans="1:8" s="2" customFormat="1" ht="19.5" thickBot="1">
      <c r="A14" s="100" t="s">
        <v>9</v>
      </c>
      <c r="B14" s="100"/>
      <c r="C14" s="100"/>
      <c r="D14" s="100"/>
      <c r="E14" s="100"/>
      <c r="F14" s="100"/>
      <c r="G14" s="100"/>
    </row>
    <row r="15" spans="1:8" ht="19.5" thickBot="1">
      <c r="A15" s="3" t="s">
        <v>10</v>
      </c>
      <c r="B15" s="4" t="s">
        <v>11</v>
      </c>
      <c r="C15" s="4" t="s">
        <v>12</v>
      </c>
      <c r="D15" s="5" t="s">
        <v>13</v>
      </c>
      <c r="E15" s="5" t="s">
        <v>14</v>
      </c>
      <c r="F15" s="5">
        <v>2025</v>
      </c>
      <c r="G15" s="5">
        <v>2026</v>
      </c>
      <c r="H15" s="3">
        <v>2027</v>
      </c>
    </row>
    <row r="16" spans="1:8" ht="40.5" customHeight="1" thickBot="1">
      <c r="A16" s="6" t="s">
        <v>15</v>
      </c>
      <c r="B16" s="7"/>
      <c r="C16" s="7"/>
      <c r="D16" s="8"/>
      <c r="E16" s="8"/>
      <c r="F16" s="9"/>
      <c r="G16" s="9"/>
      <c r="H16" s="10"/>
    </row>
    <row r="17" spans="1:8" ht="19.5" thickBot="1">
      <c r="A17" s="6" t="s">
        <v>16</v>
      </c>
      <c r="B17" s="7" t="s">
        <v>17</v>
      </c>
      <c r="C17" s="7"/>
      <c r="D17" s="8"/>
      <c r="E17" s="8"/>
      <c r="F17" s="11">
        <f>SUM(F18+F24+F34+F45+F50+F39)</f>
        <v>4409</v>
      </c>
      <c r="G17" s="11">
        <f>SUM(G18+G24+G34+G45+G50)</f>
        <v>4154.8999999999996</v>
      </c>
      <c r="H17" s="11">
        <f t="shared" ref="H17" si="0">SUM(H18+H24+H34+H45+H50)</f>
        <v>3645.9</v>
      </c>
    </row>
    <row r="18" spans="1:8" ht="39.75" customHeight="1" thickBot="1">
      <c r="A18" s="6" t="s">
        <v>18</v>
      </c>
      <c r="B18" s="7" t="s">
        <v>17</v>
      </c>
      <c r="C18" s="7" t="s">
        <v>19</v>
      </c>
      <c r="D18" s="8"/>
      <c r="E18" s="8"/>
      <c r="F18" s="11">
        <f t="shared" ref="F18:H22" si="1">SUM(F19)</f>
        <v>1003.6</v>
      </c>
      <c r="G18" s="11">
        <f t="shared" si="1"/>
        <v>1003.6</v>
      </c>
      <c r="H18" s="9">
        <f t="shared" si="1"/>
        <v>1003.6</v>
      </c>
    </row>
    <row r="19" spans="1:8" ht="58.5" customHeight="1" thickBot="1">
      <c r="A19" s="12" t="s">
        <v>20</v>
      </c>
      <c r="B19" s="13" t="s">
        <v>17</v>
      </c>
      <c r="C19" s="13" t="s">
        <v>19</v>
      </c>
      <c r="D19" s="14" t="s">
        <v>21</v>
      </c>
      <c r="E19" s="14"/>
      <c r="F19" s="15">
        <f>SUM(F21)</f>
        <v>1003.6</v>
      </c>
      <c r="G19" s="15">
        <f>SUM(G21)</f>
        <v>1003.6</v>
      </c>
      <c r="H19" s="16">
        <f>SUM(H21)</f>
        <v>1003.6</v>
      </c>
    </row>
    <row r="20" spans="1:8" ht="23.25" customHeight="1" thickBot="1">
      <c r="A20" s="17" t="s">
        <v>22</v>
      </c>
      <c r="B20" s="18" t="s">
        <v>17</v>
      </c>
      <c r="C20" s="13" t="s">
        <v>19</v>
      </c>
      <c r="D20" s="14" t="s">
        <v>23</v>
      </c>
      <c r="E20" s="14"/>
      <c r="F20" s="15">
        <f>F21</f>
        <v>1003.6</v>
      </c>
      <c r="G20" s="15">
        <f t="shared" ref="G20:H20" si="2">G21</f>
        <v>1003.6</v>
      </c>
      <c r="H20" s="15">
        <f t="shared" si="2"/>
        <v>1003.6</v>
      </c>
    </row>
    <row r="21" spans="1:8" ht="82.5" customHeight="1" thickBot="1">
      <c r="A21" s="19" t="s">
        <v>24</v>
      </c>
      <c r="B21" s="20" t="s">
        <v>17</v>
      </c>
      <c r="C21" s="13" t="s">
        <v>19</v>
      </c>
      <c r="D21" s="14" t="s">
        <v>25</v>
      </c>
      <c r="E21" s="14"/>
      <c r="F21" s="15">
        <f t="shared" si="1"/>
        <v>1003.6</v>
      </c>
      <c r="G21" s="15">
        <f t="shared" si="1"/>
        <v>1003.6</v>
      </c>
      <c r="H21" s="16">
        <f t="shared" si="1"/>
        <v>1003.6</v>
      </c>
    </row>
    <row r="22" spans="1:8" ht="24" customHeight="1" thickBot="1">
      <c r="A22" s="12" t="s">
        <v>26</v>
      </c>
      <c r="B22" s="13" t="s">
        <v>17</v>
      </c>
      <c r="C22" s="13" t="s">
        <v>19</v>
      </c>
      <c r="D22" s="14" t="s">
        <v>27</v>
      </c>
      <c r="E22" s="14"/>
      <c r="F22" s="15">
        <f t="shared" si="1"/>
        <v>1003.6</v>
      </c>
      <c r="G22" s="15">
        <f t="shared" si="1"/>
        <v>1003.6</v>
      </c>
      <c r="H22" s="16">
        <f t="shared" si="1"/>
        <v>1003.6</v>
      </c>
    </row>
    <row r="23" spans="1:8" ht="40.5" customHeight="1" thickBot="1">
      <c r="A23" s="12" t="s">
        <v>28</v>
      </c>
      <c r="B23" s="13" t="s">
        <v>17</v>
      </c>
      <c r="C23" s="13" t="s">
        <v>19</v>
      </c>
      <c r="D23" s="14" t="s">
        <v>27</v>
      </c>
      <c r="E23" s="21">
        <v>120</v>
      </c>
      <c r="F23" s="22">
        <v>1003.6</v>
      </c>
      <c r="G23" s="15">
        <v>1003.6</v>
      </c>
      <c r="H23" s="16">
        <v>1003.6</v>
      </c>
    </row>
    <row r="24" spans="1:8" ht="81.75" customHeight="1" thickBot="1">
      <c r="A24" s="6" t="s">
        <v>29</v>
      </c>
      <c r="B24" s="7" t="s">
        <v>17</v>
      </c>
      <c r="C24" s="7" t="s">
        <v>30</v>
      </c>
      <c r="D24" s="8"/>
      <c r="E24" s="8"/>
      <c r="F24" s="11">
        <f t="shared" ref="F24:H27" si="3">SUM(F25)</f>
        <v>2581.9</v>
      </c>
      <c r="G24" s="11">
        <f t="shared" si="3"/>
        <v>2456.3000000000002</v>
      </c>
      <c r="H24" s="11">
        <f t="shared" si="3"/>
        <v>1956.3</v>
      </c>
    </row>
    <row r="25" spans="1:8" ht="55.5" customHeight="1" thickBot="1">
      <c r="A25" s="12" t="s">
        <v>31</v>
      </c>
      <c r="B25" s="13" t="s">
        <v>17</v>
      </c>
      <c r="C25" s="13" t="s">
        <v>30</v>
      </c>
      <c r="D25" s="14" t="s">
        <v>21</v>
      </c>
      <c r="E25" s="14"/>
      <c r="F25" s="15">
        <f>SUM(F27)</f>
        <v>2581.9</v>
      </c>
      <c r="G25" s="15">
        <f>SUM(G27)</f>
        <v>2456.3000000000002</v>
      </c>
      <c r="H25" s="16">
        <f>SUM(H27)</f>
        <v>1956.3</v>
      </c>
    </row>
    <row r="26" spans="1:8" ht="21" customHeight="1" thickBot="1">
      <c r="A26" s="17" t="s">
        <v>22</v>
      </c>
      <c r="B26" s="13" t="s">
        <v>17</v>
      </c>
      <c r="C26" s="13" t="s">
        <v>30</v>
      </c>
      <c r="D26" s="14" t="s">
        <v>32</v>
      </c>
      <c r="E26" s="14"/>
      <c r="F26" s="15">
        <f>F27</f>
        <v>2581.9</v>
      </c>
      <c r="G26" s="15">
        <f t="shared" ref="G26:H26" si="4">G27</f>
        <v>2456.3000000000002</v>
      </c>
      <c r="H26" s="15">
        <f t="shared" si="4"/>
        <v>1956.3</v>
      </c>
    </row>
    <row r="27" spans="1:8" ht="80.25" customHeight="1" thickBot="1">
      <c r="A27" s="19" t="s">
        <v>24</v>
      </c>
      <c r="B27" s="13" t="s">
        <v>17</v>
      </c>
      <c r="C27" s="13" t="s">
        <v>30</v>
      </c>
      <c r="D27" s="14" t="s">
        <v>25</v>
      </c>
      <c r="E27" s="14"/>
      <c r="F27" s="15">
        <f t="shared" si="3"/>
        <v>2581.9</v>
      </c>
      <c r="G27" s="15">
        <f t="shared" si="3"/>
        <v>2456.3000000000002</v>
      </c>
      <c r="H27" s="16">
        <f t="shared" si="3"/>
        <v>1956.3</v>
      </c>
    </row>
    <row r="28" spans="1:8" ht="20.25" customHeight="1" thickBot="1">
      <c r="A28" s="12" t="s">
        <v>33</v>
      </c>
      <c r="B28" s="13" t="s">
        <v>17</v>
      </c>
      <c r="C28" s="13" t="s">
        <v>30</v>
      </c>
      <c r="D28" s="14" t="s">
        <v>34</v>
      </c>
      <c r="E28" s="14"/>
      <c r="F28" s="15">
        <f>F30+F31+F33</f>
        <v>2581.9</v>
      </c>
      <c r="G28" s="15">
        <f t="shared" ref="G28:H28" si="5">G30+G31+G33</f>
        <v>2456.3000000000002</v>
      </c>
      <c r="H28" s="15">
        <f t="shared" si="5"/>
        <v>1956.3</v>
      </c>
    </row>
    <row r="29" spans="1:8" ht="37.5" hidden="1">
      <c r="A29" s="17" t="s">
        <v>35</v>
      </c>
      <c r="B29" s="18" t="s">
        <v>17</v>
      </c>
      <c r="C29" s="18" t="s">
        <v>30</v>
      </c>
      <c r="D29" s="23" t="s">
        <v>36</v>
      </c>
      <c r="E29" s="23">
        <v>120</v>
      </c>
      <c r="F29" s="24">
        <v>894.5</v>
      </c>
      <c r="G29" s="24">
        <v>894.5</v>
      </c>
      <c r="H29" s="24">
        <v>894.5</v>
      </c>
    </row>
    <row r="30" spans="1:8" ht="38.25" thickBot="1">
      <c r="A30" s="25" t="s">
        <v>35</v>
      </c>
      <c r="B30" s="13" t="s">
        <v>17</v>
      </c>
      <c r="C30" s="13" t="s">
        <v>30</v>
      </c>
      <c r="D30" s="14" t="s">
        <v>34</v>
      </c>
      <c r="E30" s="26" t="s">
        <v>183</v>
      </c>
      <c r="F30" s="22">
        <v>1121.9000000000001</v>
      </c>
      <c r="G30" s="15">
        <v>996.3</v>
      </c>
      <c r="H30" s="15">
        <v>996.3</v>
      </c>
    </row>
    <row r="31" spans="1:8" ht="41.25" customHeight="1" thickBot="1">
      <c r="A31" s="25" t="s">
        <v>37</v>
      </c>
      <c r="B31" s="20" t="s">
        <v>17</v>
      </c>
      <c r="C31" s="20" t="s">
        <v>30</v>
      </c>
      <c r="D31" s="26" t="s">
        <v>34</v>
      </c>
      <c r="E31" s="26">
        <v>240</v>
      </c>
      <c r="F31" s="86">
        <v>1440</v>
      </c>
      <c r="G31" s="27">
        <v>1440</v>
      </c>
      <c r="H31" s="28">
        <v>940</v>
      </c>
    </row>
    <row r="32" spans="1:8" ht="38.25" hidden="1" customHeight="1" thickBot="1">
      <c r="A32" s="29" t="s">
        <v>38</v>
      </c>
      <c r="B32" s="20" t="s">
        <v>17</v>
      </c>
      <c r="C32" s="20" t="s">
        <v>30</v>
      </c>
      <c r="D32" s="26"/>
      <c r="E32" s="26" t="s">
        <v>39</v>
      </c>
      <c r="F32" s="97">
        <v>0</v>
      </c>
      <c r="G32" s="30">
        <v>0</v>
      </c>
      <c r="H32" s="31">
        <v>0</v>
      </c>
    </row>
    <row r="33" spans="1:8" ht="18.75" customHeight="1">
      <c r="A33" s="32" t="s">
        <v>40</v>
      </c>
      <c r="B33" s="20" t="s">
        <v>17</v>
      </c>
      <c r="C33" s="20" t="s">
        <v>30</v>
      </c>
      <c r="D33" s="26" t="s">
        <v>34</v>
      </c>
      <c r="E33" s="26">
        <v>850</v>
      </c>
      <c r="F33" s="86">
        <v>20</v>
      </c>
      <c r="G33" s="27">
        <v>20</v>
      </c>
      <c r="H33" s="28">
        <v>20</v>
      </c>
    </row>
    <row r="34" spans="1:8" ht="19.5" hidden="1" customHeight="1" thickBot="1">
      <c r="A34" s="33" t="s">
        <v>41</v>
      </c>
      <c r="B34" s="34" t="s">
        <v>17</v>
      </c>
      <c r="C34" s="34" t="s">
        <v>42</v>
      </c>
      <c r="D34" s="34"/>
      <c r="E34" s="34"/>
      <c r="F34" s="85">
        <f>SUM(F35)</f>
        <v>0</v>
      </c>
      <c r="G34" s="35">
        <f t="shared" ref="G34:H37" si="6">SUM(G35)</f>
        <v>0</v>
      </c>
      <c r="H34" s="35">
        <f t="shared" si="6"/>
        <v>0</v>
      </c>
    </row>
    <row r="35" spans="1:8" ht="19.5" hidden="1" customHeight="1" thickBot="1">
      <c r="A35" s="36" t="s">
        <v>43</v>
      </c>
      <c r="B35" s="26" t="s">
        <v>17</v>
      </c>
      <c r="C35" s="26" t="s">
        <v>42</v>
      </c>
      <c r="D35" s="26"/>
      <c r="E35" s="26"/>
      <c r="F35" s="86">
        <f>SUM(F36)</f>
        <v>0</v>
      </c>
      <c r="G35" s="28">
        <f t="shared" si="6"/>
        <v>0</v>
      </c>
      <c r="H35" s="28">
        <f t="shared" si="6"/>
        <v>0</v>
      </c>
    </row>
    <row r="36" spans="1:8" ht="19.5" hidden="1" customHeight="1" thickBot="1">
      <c r="A36" s="36" t="s">
        <v>44</v>
      </c>
      <c r="B36" s="26" t="s">
        <v>17</v>
      </c>
      <c r="C36" s="26" t="s">
        <v>42</v>
      </c>
      <c r="D36" s="26"/>
      <c r="E36" s="26"/>
      <c r="F36" s="86">
        <f>SUM(F37)</f>
        <v>0</v>
      </c>
      <c r="G36" s="28">
        <f t="shared" si="6"/>
        <v>0</v>
      </c>
      <c r="H36" s="28">
        <f t="shared" si="6"/>
        <v>0</v>
      </c>
    </row>
    <row r="37" spans="1:8" ht="38.25" hidden="1" customHeight="1" thickBot="1">
      <c r="A37" s="36" t="s">
        <v>45</v>
      </c>
      <c r="B37" s="26" t="s">
        <v>17</v>
      </c>
      <c r="C37" s="26" t="s">
        <v>42</v>
      </c>
      <c r="D37" s="26"/>
      <c r="E37" s="26"/>
      <c r="F37" s="86">
        <f>SUM(F38)</f>
        <v>0</v>
      </c>
      <c r="G37" s="28">
        <f t="shared" si="6"/>
        <v>0</v>
      </c>
      <c r="H37" s="28">
        <f t="shared" si="6"/>
        <v>0</v>
      </c>
    </row>
    <row r="38" spans="1:8" ht="19.5" hidden="1" customHeight="1" thickBot="1">
      <c r="A38" s="36" t="s">
        <v>46</v>
      </c>
      <c r="B38" s="26" t="s">
        <v>17</v>
      </c>
      <c r="C38" s="26" t="s">
        <v>42</v>
      </c>
      <c r="D38" s="26" t="s">
        <v>47</v>
      </c>
      <c r="E38" s="26" t="s">
        <v>47</v>
      </c>
      <c r="F38" s="86">
        <v>0</v>
      </c>
      <c r="G38" s="28">
        <v>0</v>
      </c>
      <c r="H38" s="28">
        <v>0</v>
      </c>
    </row>
    <row r="39" spans="1:8" ht="19.5" customHeight="1" thickBot="1">
      <c r="A39" s="98" t="s">
        <v>41</v>
      </c>
      <c r="B39" s="7" t="s">
        <v>17</v>
      </c>
      <c r="C39" s="7" t="s">
        <v>42</v>
      </c>
      <c r="D39" s="14"/>
      <c r="E39" s="14"/>
      <c r="F39" s="9">
        <f>F40</f>
        <v>128.5</v>
      </c>
      <c r="G39" s="9">
        <f t="shared" ref="G39:H39" si="7">G40</f>
        <v>0</v>
      </c>
      <c r="H39" s="9">
        <f t="shared" si="7"/>
        <v>0</v>
      </c>
    </row>
    <row r="40" spans="1:8" ht="19.5" customHeight="1" thickBot="1">
      <c r="A40" s="12" t="s">
        <v>43</v>
      </c>
      <c r="B40" s="13" t="s">
        <v>17</v>
      </c>
      <c r="C40" s="13" t="s">
        <v>42</v>
      </c>
      <c r="D40" s="14" t="s">
        <v>49</v>
      </c>
      <c r="E40" s="14"/>
      <c r="F40" s="16">
        <f>F44</f>
        <v>128.5</v>
      </c>
      <c r="G40" s="16">
        <f t="shared" ref="G40:H40" si="8">G44</f>
        <v>0</v>
      </c>
      <c r="H40" s="16">
        <f t="shared" si="8"/>
        <v>0</v>
      </c>
    </row>
    <row r="41" spans="1:8" ht="19.5" customHeight="1" thickBot="1">
      <c r="A41" s="12" t="s">
        <v>50</v>
      </c>
      <c r="B41" s="13" t="s">
        <v>17</v>
      </c>
      <c r="C41" s="13" t="s">
        <v>42</v>
      </c>
      <c r="D41" s="14" t="s">
        <v>51</v>
      </c>
      <c r="E41" s="14"/>
      <c r="F41" s="16">
        <f>F44</f>
        <v>128.5</v>
      </c>
      <c r="G41" s="16">
        <f t="shared" ref="G41:H41" si="9">G44</f>
        <v>0</v>
      </c>
      <c r="H41" s="16">
        <f t="shared" si="9"/>
        <v>0</v>
      </c>
    </row>
    <row r="42" spans="1:8" ht="35.25" customHeight="1" thickBot="1">
      <c r="A42" s="99" t="s">
        <v>45</v>
      </c>
      <c r="B42" s="13" t="s">
        <v>17</v>
      </c>
      <c r="C42" s="13" t="s">
        <v>42</v>
      </c>
      <c r="D42" s="14" t="s">
        <v>188</v>
      </c>
      <c r="E42" s="14"/>
      <c r="F42" s="16">
        <f>F43</f>
        <v>128.5</v>
      </c>
      <c r="G42" s="16">
        <f t="shared" ref="G42:H43" si="10">G43</f>
        <v>0</v>
      </c>
      <c r="H42" s="16">
        <f t="shared" si="10"/>
        <v>0</v>
      </c>
    </row>
    <row r="43" spans="1:8" ht="19.5" customHeight="1" thickBot="1">
      <c r="A43" s="99" t="s">
        <v>187</v>
      </c>
      <c r="B43" s="13" t="s">
        <v>17</v>
      </c>
      <c r="C43" s="13" t="s">
        <v>42</v>
      </c>
      <c r="D43" s="14" t="s">
        <v>188</v>
      </c>
      <c r="E43" s="14"/>
      <c r="F43" s="16">
        <f>F44</f>
        <v>128.5</v>
      </c>
      <c r="G43" s="16">
        <f t="shared" si="10"/>
        <v>0</v>
      </c>
      <c r="H43" s="16">
        <f t="shared" si="10"/>
        <v>0</v>
      </c>
    </row>
    <row r="44" spans="1:8" ht="19.5" customHeight="1" thickBot="1">
      <c r="A44" s="99" t="s">
        <v>46</v>
      </c>
      <c r="B44" s="13" t="s">
        <v>17</v>
      </c>
      <c r="C44" s="13" t="s">
        <v>42</v>
      </c>
      <c r="D44" s="14" t="s">
        <v>188</v>
      </c>
      <c r="E44" s="14" t="s">
        <v>47</v>
      </c>
      <c r="F44" s="16">
        <v>128.5</v>
      </c>
      <c r="G44" s="16">
        <v>0</v>
      </c>
      <c r="H44" s="16">
        <v>0</v>
      </c>
    </row>
    <row r="45" spans="1:8" ht="19.5" thickBot="1">
      <c r="A45" s="37" t="s">
        <v>48</v>
      </c>
      <c r="B45" s="38" t="s">
        <v>17</v>
      </c>
      <c r="C45" s="38">
        <v>11</v>
      </c>
      <c r="D45" s="34"/>
      <c r="E45" s="34"/>
      <c r="F45" s="85">
        <f>SUM(F46)</f>
        <v>40</v>
      </c>
      <c r="G45" s="39">
        <f t="shared" ref="G45:H48" si="11">SUM(G46)</f>
        <v>40</v>
      </c>
      <c r="H45" s="35">
        <f t="shared" si="11"/>
        <v>40</v>
      </c>
    </row>
    <row r="46" spans="1:8" ht="18" customHeight="1" thickBot="1">
      <c r="A46" s="12" t="s">
        <v>43</v>
      </c>
      <c r="B46" s="13" t="s">
        <v>17</v>
      </c>
      <c r="C46" s="13">
        <v>11</v>
      </c>
      <c r="D46" s="14" t="s">
        <v>49</v>
      </c>
      <c r="E46" s="14"/>
      <c r="F46" s="22">
        <f>SUM(F47)</f>
        <v>40</v>
      </c>
      <c r="G46" s="15">
        <f t="shared" si="11"/>
        <v>40</v>
      </c>
      <c r="H46" s="16">
        <f t="shared" si="11"/>
        <v>40</v>
      </c>
    </row>
    <row r="47" spans="1:8" ht="19.5" customHeight="1" thickBot="1">
      <c r="A47" s="12" t="s">
        <v>50</v>
      </c>
      <c r="B47" s="13" t="s">
        <v>17</v>
      </c>
      <c r="C47" s="13">
        <v>11</v>
      </c>
      <c r="D47" s="14" t="s">
        <v>51</v>
      </c>
      <c r="E47" s="14"/>
      <c r="F47" s="22">
        <f>SUM(F48)</f>
        <v>40</v>
      </c>
      <c r="G47" s="15">
        <f t="shared" si="11"/>
        <v>40</v>
      </c>
      <c r="H47" s="16">
        <f t="shared" si="11"/>
        <v>40</v>
      </c>
    </row>
    <row r="48" spans="1:8" ht="38.25" thickBot="1">
      <c r="A48" s="12" t="s">
        <v>52</v>
      </c>
      <c r="B48" s="40" t="s">
        <v>17</v>
      </c>
      <c r="C48" s="40" t="s">
        <v>53</v>
      </c>
      <c r="D48" s="41" t="s">
        <v>54</v>
      </c>
      <c r="E48" s="41"/>
      <c r="F48" s="22">
        <f>SUM(F49)</f>
        <v>40</v>
      </c>
      <c r="G48" s="15">
        <f t="shared" si="11"/>
        <v>40</v>
      </c>
      <c r="H48" s="16">
        <f t="shared" si="11"/>
        <v>40</v>
      </c>
    </row>
    <row r="49" spans="1:8" ht="25.5" customHeight="1" thickBot="1">
      <c r="A49" s="12" t="s">
        <v>55</v>
      </c>
      <c r="B49" s="13" t="s">
        <v>17</v>
      </c>
      <c r="C49" s="13">
        <v>11</v>
      </c>
      <c r="D49" s="14" t="s">
        <v>54</v>
      </c>
      <c r="E49" s="14">
        <v>870</v>
      </c>
      <c r="F49" s="22">
        <v>40</v>
      </c>
      <c r="G49" s="15">
        <v>40</v>
      </c>
      <c r="H49" s="42">
        <v>40</v>
      </c>
    </row>
    <row r="50" spans="1:8" ht="21" customHeight="1" thickBot="1">
      <c r="A50" s="6" t="s">
        <v>56</v>
      </c>
      <c r="B50" s="7" t="s">
        <v>17</v>
      </c>
      <c r="C50" s="7">
        <v>13</v>
      </c>
      <c r="D50" s="8"/>
      <c r="E50" s="8"/>
      <c r="F50" s="61">
        <f>F54+F59+F62+F66</f>
        <v>655</v>
      </c>
      <c r="G50" s="11">
        <f>G59+G62+G66</f>
        <v>655</v>
      </c>
      <c r="H50" s="11">
        <f>H59+H62+H66</f>
        <v>646</v>
      </c>
    </row>
    <row r="51" spans="1:8" ht="21" hidden="1" customHeight="1" thickBot="1">
      <c r="A51" s="12" t="s">
        <v>43</v>
      </c>
      <c r="B51" s="13" t="s">
        <v>17</v>
      </c>
      <c r="C51" s="13">
        <v>13</v>
      </c>
      <c r="D51" s="14" t="s">
        <v>49</v>
      </c>
      <c r="E51" s="14"/>
      <c r="F51" s="22"/>
      <c r="G51" s="15">
        <f t="shared" ref="G51:H51" si="12">G54</f>
        <v>0</v>
      </c>
      <c r="H51" s="15">
        <f t="shared" si="12"/>
        <v>0</v>
      </c>
    </row>
    <row r="52" spans="1:8" ht="21" hidden="1" customHeight="1" thickBot="1">
      <c r="A52" s="12" t="s">
        <v>50</v>
      </c>
      <c r="B52" s="13" t="s">
        <v>17</v>
      </c>
      <c r="C52" s="13" t="s">
        <v>178</v>
      </c>
      <c r="D52" s="14" t="s">
        <v>51</v>
      </c>
      <c r="E52" s="14"/>
      <c r="F52" s="22"/>
      <c r="G52" s="15">
        <v>0</v>
      </c>
      <c r="H52" s="15">
        <v>0</v>
      </c>
    </row>
    <row r="53" spans="1:8" ht="21" hidden="1" customHeight="1" thickBot="1">
      <c r="A53" s="17" t="s">
        <v>179</v>
      </c>
      <c r="B53" s="18" t="s">
        <v>17</v>
      </c>
      <c r="C53" s="18">
        <v>13</v>
      </c>
      <c r="D53" s="41" t="s">
        <v>180</v>
      </c>
      <c r="E53" s="14"/>
      <c r="F53" s="22"/>
      <c r="G53" s="15">
        <v>0</v>
      </c>
      <c r="H53" s="15">
        <v>0</v>
      </c>
    </row>
    <row r="54" spans="1:8" ht="39" hidden="1" customHeight="1" thickBot="1">
      <c r="A54" s="25" t="s">
        <v>37</v>
      </c>
      <c r="B54" s="20" t="s">
        <v>17</v>
      </c>
      <c r="C54" s="20">
        <v>13</v>
      </c>
      <c r="D54" s="14" t="s">
        <v>180</v>
      </c>
      <c r="E54" s="14" t="s">
        <v>90</v>
      </c>
      <c r="F54" s="22"/>
      <c r="G54" s="15">
        <v>0</v>
      </c>
      <c r="H54" s="15">
        <v>0</v>
      </c>
    </row>
    <row r="55" spans="1:8" ht="57" thickBot="1">
      <c r="A55" s="12" t="s">
        <v>31</v>
      </c>
      <c r="B55" s="20" t="s">
        <v>17</v>
      </c>
      <c r="C55" s="20">
        <v>13</v>
      </c>
      <c r="D55" s="14" t="s">
        <v>21</v>
      </c>
      <c r="E55" s="14"/>
      <c r="F55" s="22">
        <f>SUM(F57)</f>
        <v>645</v>
      </c>
      <c r="G55" s="15">
        <f>SUM(G57)</f>
        <v>645</v>
      </c>
      <c r="H55" s="16">
        <f>SUM(H57)</f>
        <v>636</v>
      </c>
    </row>
    <row r="56" spans="1:8" ht="60.75" hidden="1" customHeight="1" thickBot="1">
      <c r="A56" s="12"/>
      <c r="B56" s="13"/>
      <c r="C56" s="13"/>
      <c r="D56" s="14"/>
      <c r="E56" s="14"/>
      <c r="F56" s="22"/>
      <c r="G56" s="15"/>
      <c r="H56" s="16"/>
    </row>
    <row r="57" spans="1:8" ht="38.25" thickBot="1">
      <c r="A57" s="43" t="s">
        <v>57</v>
      </c>
      <c r="B57" s="13" t="s">
        <v>17</v>
      </c>
      <c r="C57" s="13">
        <v>13</v>
      </c>
      <c r="D57" s="14" t="s">
        <v>58</v>
      </c>
      <c r="E57" s="14"/>
      <c r="F57" s="22">
        <f>SUM(F58)</f>
        <v>645</v>
      </c>
      <c r="G57" s="15">
        <f t="shared" ref="G57:H58" si="13">SUM(G58)</f>
        <v>645</v>
      </c>
      <c r="H57" s="16">
        <f t="shared" si="13"/>
        <v>636</v>
      </c>
    </row>
    <row r="58" spans="1:8" ht="57" thickBot="1">
      <c r="A58" s="17" t="s">
        <v>59</v>
      </c>
      <c r="B58" s="18" t="s">
        <v>17</v>
      </c>
      <c r="C58" s="18">
        <v>13</v>
      </c>
      <c r="D58" s="23" t="s">
        <v>60</v>
      </c>
      <c r="E58" s="23"/>
      <c r="F58" s="15">
        <f>SUM(F59)</f>
        <v>645</v>
      </c>
      <c r="G58" s="15">
        <f t="shared" si="13"/>
        <v>645</v>
      </c>
      <c r="H58" s="16">
        <f t="shared" si="13"/>
        <v>636</v>
      </c>
    </row>
    <row r="59" spans="1:8" ht="18.75">
      <c r="A59" s="25" t="s">
        <v>61</v>
      </c>
      <c r="B59" s="20" t="s">
        <v>17</v>
      </c>
      <c r="C59" s="20">
        <v>13</v>
      </c>
      <c r="D59" s="26" t="s">
        <v>60</v>
      </c>
      <c r="E59" s="26">
        <v>540</v>
      </c>
      <c r="F59" s="24">
        <v>645</v>
      </c>
      <c r="G59" s="24">
        <v>645</v>
      </c>
      <c r="H59" s="44">
        <v>636</v>
      </c>
    </row>
    <row r="60" spans="1:8" ht="56.25">
      <c r="A60" s="45" t="s">
        <v>62</v>
      </c>
      <c r="B60" s="20" t="s">
        <v>17</v>
      </c>
      <c r="C60" s="20">
        <v>13</v>
      </c>
      <c r="D60" s="26" t="s">
        <v>63</v>
      </c>
      <c r="E60" s="26"/>
      <c r="F60" s="39">
        <f>SUM(F62)</f>
        <v>10</v>
      </c>
      <c r="G60" s="39">
        <f>SUM(G62)</f>
        <v>10</v>
      </c>
      <c r="H60" s="35">
        <f>SUM(H62)</f>
        <v>10</v>
      </c>
    </row>
    <row r="61" spans="1:8" ht="38.25" thickBot="1">
      <c r="A61" s="46" t="s">
        <v>64</v>
      </c>
      <c r="B61" s="18" t="s">
        <v>17</v>
      </c>
      <c r="C61" s="18">
        <v>13</v>
      </c>
      <c r="D61" s="47" t="s">
        <v>65</v>
      </c>
      <c r="E61" s="47"/>
      <c r="F61" s="11">
        <f>F62</f>
        <v>10</v>
      </c>
      <c r="G61" s="11">
        <f t="shared" ref="G61:H61" si="14">G62</f>
        <v>10</v>
      </c>
      <c r="H61" s="11">
        <f t="shared" si="14"/>
        <v>10</v>
      </c>
    </row>
    <row r="62" spans="1:8" ht="19.5" thickBot="1">
      <c r="A62" s="48" t="s">
        <v>40</v>
      </c>
      <c r="B62" s="20" t="s">
        <v>17</v>
      </c>
      <c r="C62" s="20">
        <v>13</v>
      </c>
      <c r="D62" s="49" t="s">
        <v>65</v>
      </c>
      <c r="E62" s="26" t="s">
        <v>66</v>
      </c>
      <c r="F62" s="22">
        <v>10</v>
      </c>
      <c r="G62" s="22">
        <v>10</v>
      </c>
      <c r="H62" s="22">
        <v>10</v>
      </c>
    </row>
    <row r="63" spans="1:8" ht="36" hidden="1" customHeight="1">
      <c r="A63" s="50" t="s">
        <v>67</v>
      </c>
      <c r="B63" s="20" t="s">
        <v>17</v>
      </c>
      <c r="C63" s="20">
        <v>13</v>
      </c>
      <c r="D63" s="51" t="s">
        <v>68</v>
      </c>
      <c r="E63" s="52"/>
      <c r="F63" s="53"/>
      <c r="G63" s="53">
        <f t="shared" ref="G63:H63" si="15">G66</f>
        <v>0</v>
      </c>
      <c r="H63" s="53">
        <f t="shared" si="15"/>
        <v>0</v>
      </c>
    </row>
    <row r="64" spans="1:8" ht="37.5" hidden="1">
      <c r="A64" s="54" t="s">
        <v>69</v>
      </c>
      <c r="B64" s="20" t="s">
        <v>17</v>
      </c>
      <c r="C64" s="55">
        <v>13</v>
      </c>
      <c r="D64" s="26" t="s">
        <v>70</v>
      </c>
      <c r="E64" s="56"/>
      <c r="F64" s="57"/>
      <c r="G64" s="57">
        <f t="shared" ref="G64:H64" si="16">G66</f>
        <v>0</v>
      </c>
      <c r="H64" s="57">
        <f t="shared" si="16"/>
        <v>0</v>
      </c>
    </row>
    <row r="65" spans="1:8" ht="37.5" hidden="1">
      <c r="A65" s="58" t="s">
        <v>71</v>
      </c>
      <c r="B65" s="20" t="s">
        <v>17</v>
      </c>
      <c r="C65" s="55">
        <v>13</v>
      </c>
      <c r="D65" s="26" t="s">
        <v>70</v>
      </c>
      <c r="E65" s="56"/>
      <c r="F65" s="57"/>
      <c r="G65" s="57"/>
      <c r="H65" s="57"/>
    </row>
    <row r="66" spans="1:8" ht="33.75" hidden="1" customHeight="1">
      <c r="A66" s="25" t="s">
        <v>37</v>
      </c>
      <c r="B66" s="20" t="s">
        <v>17</v>
      </c>
      <c r="C66" s="20">
        <v>13</v>
      </c>
      <c r="D66" s="26" t="s">
        <v>70</v>
      </c>
      <c r="E66" s="59">
        <v>240</v>
      </c>
      <c r="F66" s="95"/>
      <c r="G66" s="57">
        <v>0</v>
      </c>
      <c r="H66" s="57">
        <v>0</v>
      </c>
    </row>
    <row r="67" spans="1:8" ht="22.5" customHeight="1" thickBot="1">
      <c r="A67" s="6" t="s">
        <v>72</v>
      </c>
      <c r="B67" s="7" t="s">
        <v>19</v>
      </c>
      <c r="C67" s="7"/>
      <c r="D67" s="8"/>
      <c r="E67" s="60"/>
      <c r="F67" s="61">
        <f t="shared" ref="F67:H71" si="17">SUM(F68)</f>
        <v>175.1</v>
      </c>
      <c r="G67" s="61">
        <f t="shared" si="17"/>
        <v>192.4</v>
      </c>
      <c r="H67" s="61">
        <f t="shared" si="17"/>
        <v>199.6</v>
      </c>
    </row>
    <row r="68" spans="1:8" ht="20.25" customHeight="1" thickBot="1">
      <c r="A68" s="6" t="s">
        <v>73</v>
      </c>
      <c r="B68" s="7" t="s">
        <v>19</v>
      </c>
      <c r="C68" s="7" t="s">
        <v>74</v>
      </c>
      <c r="D68" s="14"/>
      <c r="E68" s="60"/>
      <c r="F68" s="61">
        <f t="shared" si="17"/>
        <v>175.1</v>
      </c>
      <c r="G68" s="61">
        <f t="shared" si="17"/>
        <v>192.4</v>
      </c>
      <c r="H68" s="61">
        <f t="shared" si="17"/>
        <v>199.6</v>
      </c>
    </row>
    <row r="69" spans="1:8" ht="57" customHeight="1" thickBot="1">
      <c r="A69" s="12" t="s">
        <v>75</v>
      </c>
      <c r="B69" s="13" t="s">
        <v>19</v>
      </c>
      <c r="C69" s="13" t="s">
        <v>74</v>
      </c>
      <c r="D69" s="14" t="s">
        <v>21</v>
      </c>
      <c r="E69" s="21"/>
      <c r="F69" s="61">
        <f>SUM(F71)</f>
        <v>175.1</v>
      </c>
      <c r="G69" s="61">
        <f>SUM(G71)</f>
        <v>192.4</v>
      </c>
      <c r="H69" s="61">
        <f>SUM(H71)</f>
        <v>199.6</v>
      </c>
    </row>
    <row r="70" spans="1:8" ht="24" hidden="1" customHeight="1" thickBot="1">
      <c r="A70" s="12" t="s">
        <v>22</v>
      </c>
      <c r="B70" s="13" t="s">
        <v>19</v>
      </c>
      <c r="C70" s="13" t="s">
        <v>74</v>
      </c>
      <c r="D70" s="14" t="s">
        <v>23</v>
      </c>
      <c r="E70" s="21"/>
      <c r="F70" s="61">
        <f>F71</f>
        <v>175.1</v>
      </c>
      <c r="G70" s="61">
        <f t="shared" ref="G70:H70" si="18">G71</f>
        <v>192.4</v>
      </c>
      <c r="H70" s="61">
        <f t="shared" si="18"/>
        <v>199.6</v>
      </c>
    </row>
    <row r="71" spans="1:8" ht="36" customHeight="1" thickBot="1">
      <c r="A71" s="12" t="s">
        <v>76</v>
      </c>
      <c r="B71" s="13" t="s">
        <v>19</v>
      </c>
      <c r="C71" s="13" t="s">
        <v>74</v>
      </c>
      <c r="D71" s="14" t="s">
        <v>58</v>
      </c>
      <c r="E71" s="21"/>
      <c r="F71" s="61">
        <f t="shared" si="17"/>
        <v>175.1</v>
      </c>
      <c r="G71" s="61">
        <f t="shared" si="17"/>
        <v>192.4</v>
      </c>
      <c r="H71" s="61">
        <f t="shared" si="17"/>
        <v>199.6</v>
      </c>
    </row>
    <row r="72" spans="1:8" ht="57" thickBot="1">
      <c r="A72" s="12" t="s">
        <v>77</v>
      </c>
      <c r="B72" s="13" t="s">
        <v>19</v>
      </c>
      <c r="C72" s="13" t="s">
        <v>74</v>
      </c>
      <c r="D72" s="14" t="s">
        <v>78</v>
      </c>
      <c r="E72" s="21"/>
      <c r="F72" s="61">
        <f>SUM(F73+F74)</f>
        <v>175.1</v>
      </c>
      <c r="G72" s="61">
        <f t="shared" ref="G72:H72" si="19">SUM(G73+G74)</f>
        <v>192.4</v>
      </c>
      <c r="H72" s="61">
        <f t="shared" si="19"/>
        <v>199.6</v>
      </c>
    </row>
    <row r="73" spans="1:8" ht="39.75" customHeight="1" thickBot="1">
      <c r="A73" s="12" t="s">
        <v>28</v>
      </c>
      <c r="B73" s="13" t="s">
        <v>19</v>
      </c>
      <c r="C73" s="13" t="s">
        <v>74</v>
      </c>
      <c r="D73" s="14" t="s">
        <v>78</v>
      </c>
      <c r="E73" s="21">
        <v>120</v>
      </c>
      <c r="F73" s="22">
        <v>175.1</v>
      </c>
      <c r="G73" s="22">
        <v>192.4</v>
      </c>
      <c r="H73" s="62">
        <v>199.6</v>
      </c>
    </row>
    <row r="74" spans="1:8" ht="39" hidden="1" customHeight="1" thickBot="1">
      <c r="A74" s="12" t="s">
        <v>37</v>
      </c>
      <c r="B74" s="13" t="s">
        <v>19</v>
      </c>
      <c r="C74" s="13" t="s">
        <v>74</v>
      </c>
      <c r="D74" s="14" t="s">
        <v>79</v>
      </c>
      <c r="E74" s="21">
        <v>240</v>
      </c>
      <c r="F74" s="22">
        <v>0</v>
      </c>
      <c r="G74" s="22">
        <v>0</v>
      </c>
      <c r="H74" s="62">
        <v>0</v>
      </c>
    </row>
    <row r="75" spans="1:8" ht="36" customHeight="1" thickBot="1">
      <c r="A75" s="6" t="s">
        <v>80</v>
      </c>
      <c r="B75" s="7" t="s">
        <v>74</v>
      </c>
      <c r="C75" s="7"/>
      <c r="D75" s="8"/>
      <c r="E75" s="60"/>
      <c r="F75" s="61">
        <f>F76</f>
        <v>1050</v>
      </c>
      <c r="G75" s="61">
        <f t="shared" ref="G75:H75" si="20">SUM(G76+G89)</f>
        <v>1050</v>
      </c>
      <c r="H75" s="61">
        <f t="shared" si="20"/>
        <v>1050</v>
      </c>
    </row>
    <row r="76" spans="1:8" ht="44.25" customHeight="1" thickBot="1">
      <c r="A76" s="63" t="s">
        <v>81</v>
      </c>
      <c r="B76" s="7" t="s">
        <v>74</v>
      </c>
      <c r="C76" s="7">
        <v>10</v>
      </c>
      <c r="D76" s="8"/>
      <c r="E76" s="60"/>
      <c r="F76" s="61">
        <f>SUM(F83)+F77</f>
        <v>1050</v>
      </c>
      <c r="G76" s="61">
        <f>SUM(G83)</f>
        <v>1050</v>
      </c>
      <c r="H76" s="61">
        <f>SUM(H83)</f>
        <v>1050</v>
      </c>
    </row>
    <row r="77" spans="1:8" ht="18.75" hidden="1" customHeight="1" thickBot="1">
      <c r="A77" s="12" t="s">
        <v>43</v>
      </c>
      <c r="B77" s="13" t="s">
        <v>74</v>
      </c>
      <c r="C77" s="13" t="s">
        <v>84</v>
      </c>
      <c r="D77" s="14" t="s">
        <v>49</v>
      </c>
      <c r="E77" s="21"/>
      <c r="F77" s="22"/>
      <c r="G77" s="22">
        <f t="shared" ref="G77:H77" si="21">G78</f>
        <v>0</v>
      </c>
      <c r="H77" s="22">
        <f t="shared" si="21"/>
        <v>0</v>
      </c>
    </row>
    <row r="78" spans="1:8" ht="18.75" hidden="1" customHeight="1" thickBot="1">
      <c r="A78" s="12" t="s">
        <v>50</v>
      </c>
      <c r="B78" s="13" t="s">
        <v>74</v>
      </c>
      <c r="C78" s="13" t="s">
        <v>84</v>
      </c>
      <c r="D78" s="14" t="s">
        <v>51</v>
      </c>
      <c r="E78" s="21"/>
      <c r="F78" s="22"/>
      <c r="G78" s="22">
        <f t="shared" ref="G78:H78" si="22">G80+G82</f>
        <v>0</v>
      </c>
      <c r="H78" s="22">
        <f t="shared" si="22"/>
        <v>0</v>
      </c>
    </row>
    <row r="79" spans="1:8" ht="35.25" hidden="1" customHeight="1" thickBot="1">
      <c r="A79" s="12" t="s">
        <v>181</v>
      </c>
      <c r="B79" s="40" t="s">
        <v>74</v>
      </c>
      <c r="C79" s="40" t="s">
        <v>84</v>
      </c>
      <c r="D79" s="41" t="s">
        <v>182</v>
      </c>
      <c r="E79" s="21"/>
      <c r="F79" s="22"/>
      <c r="G79" s="22">
        <v>0</v>
      </c>
      <c r="H79" s="22">
        <v>0</v>
      </c>
    </row>
    <row r="80" spans="1:8" ht="36" hidden="1" customHeight="1" thickBot="1">
      <c r="A80" s="12" t="s">
        <v>37</v>
      </c>
      <c r="B80" s="40" t="s">
        <v>74</v>
      </c>
      <c r="C80" s="40" t="s">
        <v>84</v>
      </c>
      <c r="D80" s="41" t="s">
        <v>182</v>
      </c>
      <c r="E80" s="21" t="s">
        <v>90</v>
      </c>
      <c r="F80" s="22"/>
      <c r="G80" s="22">
        <v>0</v>
      </c>
      <c r="H80" s="22">
        <v>0</v>
      </c>
    </row>
    <row r="81" spans="1:8" ht="36" hidden="1" customHeight="1" thickBot="1">
      <c r="A81" s="12" t="s">
        <v>52</v>
      </c>
      <c r="B81" s="40" t="s">
        <v>74</v>
      </c>
      <c r="C81" s="40" t="s">
        <v>84</v>
      </c>
      <c r="D81" s="41" t="s">
        <v>54</v>
      </c>
      <c r="E81" s="21"/>
      <c r="F81" s="22"/>
      <c r="G81" s="22">
        <v>0</v>
      </c>
      <c r="H81" s="22">
        <v>0</v>
      </c>
    </row>
    <row r="82" spans="1:8" ht="36.75" hidden="1" customHeight="1" thickBot="1">
      <c r="A82" s="12" t="s">
        <v>37</v>
      </c>
      <c r="B82" s="40" t="s">
        <v>74</v>
      </c>
      <c r="C82" s="40" t="s">
        <v>84</v>
      </c>
      <c r="D82" s="41" t="s">
        <v>54</v>
      </c>
      <c r="E82" s="21" t="s">
        <v>90</v>
      </c>
      <c r="F82" s="22"/>
      <c r="G82" s="22">
        <v>0</v>
      </c>
      <c r="H82" s="22">
        <v>0</v>
      </c>
    </row>
    <row r="83" spans="1:8" ht="38.25" customHeight="1" thickBot="1">
      <c r="A83" s="12" t="s">
        <v>82</v>
      </c>
      <c r="B83" s="13" t="s">
        <v>74</v>
      </c>
      <c r="C83" s="13">
        <v>10</v>
      </c>
      <c r="D83" s="14" t="s">
        <v>83</v>
      </c>
      <c r="E83" s="60"/>
      <c r="F83" s="61">
        <f>SUM(F85)</f>
        <v>1050</v>
      </c>
      <c r="G83" s="61">
        <f>SUM(G85)</f>
        <v>1050</v>
      </c>
      <c r="H83" s="61">
        <f>SUM(H85)</f>
        <v>1050</v>
      </c>
    </row>
    <row r="84" spans="1:8" ht="21.75" customHeight="1" thickBot="1">
      <c r="A84" s="12" t="s">
        <v>22</v>
      </c>
      <c r="B84" s="13" t="s">
        <v>74</v>
      </c>
      <c r="C84" s="13" t="s">
        <v>84</v>
      </c>
      <c r="D84" s="14" t="s">
        <v>85</v>
      </c>
      <c r="E84" s="60"/>
      <c r="F84" s="61">
        <f>F85</f>
        <v>1050</v>
      </c>
      <c r="G84" s="61">
        <f t="shared" ref="G84:H84" si="23">G85</f>
        <v>1050</v>
      </c>
      <c r="H84" s="61">
        <f t="shared" si="23"/>
        <v>1050</v>
      </c>
    </row>
    <row r="85" spans="1:8" ht="38.25" thickBot="1">
      <c r="A85" s="12" t="s">
        <v>86</v>
      </c>
      <c r="B85" s="13" t="s">
        <v>74</v>
      </c>
      <c r="C85" s="13">
        <v>10</v>
      </c>
      <c r="D85" s="14" t="s">
        <v>87</v>
      </c>
      <c r="E85" s="60"/>
      <c r="F85" s="61">
        <f>SUM(F86)</f>
        <v>1050</v>
      </c>
      <c r="G85" s="61">
        <f t="shared" ref="G85:H85" si="24">SUM(G86)</f>
        <v>1050</v>
      </c>
      <c r="H85" s="61">
        <f t="shared" si="24"/>
        <v>1050</v>
      </c>
    </row>
    <row r="86" spans="1:8" ht="38.25" thickBot="1">
      <c r="A86" s="12" t="s">
        <v>88</v>
      </c>
      <c r="B86" s="13" t="s">
        <v>74</v>
      </c>
      <c r="C86" s="13">
        <v>10</v>
      </c>
      <c r="D86" s="14" t="s">
        <v>89</v>
      </c>
      <c r="E86" s="60"/>
      <c r="F86" s="61">
        <f>SUM(F87:F88)</f>
        <v>1050</v>
      </c>
      <c r="G86" s="61">
        <f t="shared" ref="G86:H86" si="25">SUM(G87:G88)</f>
        <v>1050</v>
      </c>
      <c r="H86" s="61">
        <f t="shared" si="25"/>
        <v>1050</v>
      </c>
    </row>
    <row r="87" spans="1:8" ht="18.75" customHeight="1" thickBot="1">
      <c r="A87" s="12" t="s">
        <v>37</v>
      </c>
      <c r="B87" s="13" t="s">
        <v>74</v>
      </c>
      <c r="C87" s="13">
        <v>10</v>
      </c>
      <c r="D87" s="14" t="s">
        <v>89</v>
      </c>
      <c r="E87" s="21" t="s">
        <v>90</v>
      </c>
      <c r="F87" s="22">
        <v>1050</v>
      </c>
      <c r="G87" s="22">
        <v>1050</v>
      </c>
      <c r="H87" s="62">
        <v>1050</v>
      </c>
    </row>
    <row r="88" spans="1:8" ht="41.25" hidden="1" customHeight="1" thickBot="1">
      <c r="A88" s="12" t="s">
        <v>91</v>
      </c>
      <c r="B88" s="13" t="s">
        <v>74</v>
      </c>
      <c r="C88" s="13">
        <v>10</v>
      </c>
      <c r="D88" s="14" t="s">
        <v>89</v>
      </c>
      <c r="E88" s="21" t="s">
        <v>92</v>
      </c>
      <c r="F88" s="22">
        <v>0</v>
      </c>
      <c r="G88" s="22">
        <v>0</v>
      </c>
      <c r="H88" s="62">
        <v>0</v>
      </c>
    </row>
    <row r="89" spans="1:8" ht="40.5" hidden="1" customHeight="1" thickBot="1">
      <c r="A89" s="6" t="s">
        <v>93</v>
      </c>
      <c r="B89" s="7" t="s">
        <v>74</v>
      </c>
      <c r="C89" s="7">
        <v>14</v>
      </c>
      <c r="D89" s="8"/>
      <c r="E89" s="60"/>
      <c r="F89" s="61">
        <f>SUM(F90)</f>
        <v>0</v>
      </c>
      <c r="G89" s="61">
        <f t="shared" ref="G89:H91" si="26">SUM(G90)</f>
        <v>0</v>
      </c>
      <c r="H89" s="61">
        <f t="shared" si="26"/>
        <v>0</v>
      </c>
    </row>
    <row r="90" spans="1:8" ht="24" hidden="1" customHeight="1" thickBot="1">
      <c r="A90" s="12" t="s">
        <v>94</v>
      </c>
      <c r="B90" s="13" t="s">
        <v>74</v>
      </c>
      <c r="C90" s="13">
        <v>14</v>
      </c>
      <c r="D90" s="14" t="s">
        <v>49</v>
      </c>
      <c r="E90" s="21"/>
      <c r="F90" s="61">
        <f>SUM(F91)</f>
        <v>0</v>
      </c>
      <c r="G90" s="61">
        <f t="shared" si="26"/>
        <v>0</v>
      </c>
      <c r="H90" s="61">
        <f t="shared" si="26"/>
        <v>0</v>
      </c>
    </row>
    <row r="91" spans="1:8" ht="19.5" hidden="1" thickBot="1">
      <c r="A91" s="12" t="s">
        <v>50</v>
      </c>
      <c r="B91" s="13" t="s">
        <v>74</v>
      </c>
      <c r="C91" s="13">
        <v>14</v>
      </c>
      <c r="D91" s="14" t="s">
        <v>51</v>
      </c>
      <c r="E91" s="21"/>
      <c r="F91" s="61">
        <f>SUM(F92)</f>
        <v>0</v>
      </c>
      <c r="G91" s="61">
        <f t="shared" si="26"/>
        <v>0</v>
      </c>
      <c r="H91" s="61">
        <f t="shared" si="26"/>
        <v>0</v>
      </c>
    </row>
    <row r="92" spans="1:8" ht="63" hidden="1" customHeight="1" thickBot="1">
      <c r="A92" s="12" t="s">
        <v>95</v>
      </c>
      <c r="B92" s="13" t="s">
        <v>74</v>
      </c>
      <c r="C92" s="13">
        <v>14</v>
      </c>
      <c r="D92" s="14" t="s">
        <v>96</v>
      </c>
      <c r="E92" s="21"/>
      <c r="F92" s="61">
        <f>SUM(F93+F94)</f>
        <v>0</v>
      </c>
      <c r="G92" s="61">
        <f>SUM(G93+G94)</f>
        <v>0</v>
      </c>
      <c r="H92" s="61">
        <f>SUM(H93+H94)</f>
        <v>0</v>
      </c>
    </row>
    <row r="93" spans="1:8" ht="35.25" hidden="1" customHeight="1" thickBot="1">
      <c r="A93" s="12" t="s">
        <v>35</v>
      </c>
      <c r="B93" s="13" t="s">
        <v>74</v>
      </c>
      <c r="C93" s="13">
        <v>14</v>
      </c>
      <c r="D93" s="14" t="s">
        <v>96</v>
      </c>
      <c r="E93" s="21">
        <v>120</v>
      </c>
      <c r="F93" s="22">
        <v>0</v>
      </c>
      <c r="G93" s="22">
        <v>0</v>
      </c>
      <c r="H93" s="62">
        <v>0</v>
      </c>
    </row>
    <row r="94" spans="1:8" ht="40.5" hidden="1" customHeight="1" thickBot="1">
      <c r="A94" s="12" t="s">
        <v>37</v>
      </c>
      <c r="B94" s="13" t="s">
        <v>74</v>
      </c>
      <c r="C94" s="13" t="s">
        <v>97</v>
      </c>
      <c r="D94" s="14" t="s">
        <v>96</v>
      </c>
      <c r="E94" s="21" t="s">
        <v>90</v>
      </c>
      <c r="F94" s="22">
        <v>0</v>
      </c>
      <c r="G94" s="22">
        <v>0</v>
      </c>
      <c r="H94" s="22">
        <v>0</v>
      </c>
    </row>
    <row r="95" spans="1:8" ht="40.5" hidden="1" customHeight="1" thickBot="1">
      <c r="A95" s="6" t="s">
        <v>93</v>
      </c>
      <c r="B95" s="7" t="s">
        <v>74</v>
      </c>
      <c r="C95" s="7" t="s">
        <v>97</v>
      </c>
      <c r="D95" s="8"/>
      <c r="E95" s="60"/>
      <c r="F95" s="61"/>
      <c r="G95" s="61">
        <v>0</v>
      </c>
      <c r="H95" s="61">
        <v>0</v>
      </c>
    </row>
    <row r="96" spans="1:8" ht="21" hidden="1" customHeight="1" thickBot="1">
      <c r="A96" s="12" t="s">
        <v>43</v>
      </c>
      <c r="B96" s="13" t="s">
        <v>74</v>
      </c>
      <c r="C96" s="13" t="s">
        <v>97</v>
      </c>
      <c r="D96" s="14" t="s">
        <v>49</v>
      </c>
      <c r="E96" s="21"/>
      <c r="F96" s="22"/>
      <c r="G96" s="22">
        <v>0</v>
      </c>
      <c r="H96" s="22">
        <v>0</v>
      </c>
    </row>
    <row r="97" spans="1:8" ht="22.5" hidden="1" customHeight="1" thickBot="1">
      <c r="A97" s="12" t="s">
        <v>50</v>
      </c>
      <c r="B97" s="13" t="s">
        <v>74</v>
      </c>
      <c r="C97" s="13" t="s">
        <v>97</v>
      </c>
      <c r="D97" s="14" t="s">
        <v>51</v>
      </c>
      <c r="E97" s="21"/>
      <c r="F97" s="22"/>
      <c r="G97" s="22">
        <v>0</v>
      </c>
      <c r="H97" s="22">
        <v>0</v>
      </c>
    </row>
    <row r="98" spans="1:8" ht="40.5" hidden="1" customHeight="1" thickBot="1">
      <c r="A98" s="12" t="s">
        <v>98</v>
      </c>
      <c r="B98" s="13" t="s">
        <v>74</v>
      </c>
      <c r="C98" s="13" t="s">
        <v>97</v>
      </c>
      <c r="D98" s="14" t="s">
        <v>96</v>
      </c>
      <c r="E98" s="21"/>
      <c r="F98" s="22"/>
      <c r="G98" s="22">
        <v>0</v>
      </c>
      <c r="H98" s="22">
        <v>0</v>
      </c>
    </row>
    <row r="99" spans="1:8" ht="40.5" hidden="1" customHeight="1" thickBot="1">
      <c r="A99" s="12" t="s">
        <v>37</v>
      </c>
      <c r="B99" s="13" t="s">
        <v>74</v>
      </c>
      <c r="C99" s="13" t="s">
        <v>97</v>
      </c>
      <c r="D99" s="14" t="s">
        <v>96</v>
      </c>
      <c r="E99" s="21" t="s">
        <v>90</v>
      </c>
      <c r="F99" s="22"/>
      <c r="G99" s="22">
        <v>0</v>
      </c>
      <c r="H99" s="22">
        <v>0</v>
      </c>
    </row>
    <row r="100" spans="1:8" ht="23.25" customHeight="1" thickBot="1">
      <c r="A100" s="6" t="s">
        <v>99</v>
      </c>
      <c r="B100" s="7" t="s">
        <v>30</v>
      </c>
      <c r="C100" s="7"/>
      <c r="D100" s="8"/>
      <c r="E100" s="60"/>
      <c r="F100" s="61">
        <f>F103+F122</f>
        <v>836.5</v>
      </c>
      <c r="G100" s="61">
        <f t="shared" ref="G100:H100" si="27">G103+G122</f>
        <v>868.8</v>
      </c>
      <c r="H100" s="61">
        <f t="shared" si="27"/>
        <v>1119.3</v>
      </c>
    </row>
    <row r="101" spans="1:8" ht="42" hidden="1" customHeight="1" thickBot="1">
      <c r="A101" s="6" t="s">
        <v>100</v>
      </c>
      <c r="B101" s="7" t="s">
        <v>30</v>
      </c>
      <c r="C101" s="7" t="s">
        <v>101</v>
      </c>
      <c r="D101" s="14"/>
      <c r="E101" s="21"/>
      <c r="F101" s="61">
        <f>SUM(F102)</f>
        <v>736.5</v>
      </c>
      <c r="G101" s="61">
        <f t="shared" ref="G101:H116" si="28">SUM(G102)</f>
        <v>768.8</v>
      </c>
      <c r="H101" s="61">
        <f t="shared" si="28"/>
        <v>1019.3</v>
      </c>
    </row>
    <row r="102" spans="1:8" ht="19.5" hidden="1" customHeight="1" thickBot="1">
      <c r="A102" s="64" t="s">
        <v>102</v>
      </c>
      <c r="B102" s="65" t="s">
        <v>30</v>
      </c>
      <c r="C102" s="65" t="s">
        <v>101</v>
      </c>
      <c r="D102" s="66" t="s">
        <v>83</v>
      </c>
      <c r="E102" s="67"/>
      <c r="F102" s="61">
        <f>SUM(F105)</f>
        <v>736.5</v>
      </c>
      <c r="G102" s="61">
        <f>SUM(G105)</f>
        <v>768.8</v>
      </c>
      <c r="H102" s="61">
        <f>SUM(H105)</f>
        <v>1019.3</v>
      </c>
    </row>
    <row r="103" spans="1:8" ht="19.5" customHeight="1" thickBot="1">
      <c r="A103" s="68" t="s">
        <v>103</v>
      </c>
      <c r="B103" s="69" t="s">
        <v>30</v>
      </c>
      <c r="C103" s="69" t="s">
        <v>101</v>
      </c>
      <c r="D103" s="70"/>
      <c r="E103" s="71"/>
      <c r="F103" s="61">
        <f>F104</f>
        <v>736.5</v>
      </c>
      <c r="G103" s="61">
        <f t="shared" ref="G103:H104" si="29">G104</f>
        <v>768.8</v>
      </c>
      <c r="H103" s="61">
        <f>H107+H121</f>
        <v>1019.3</v>
      </c>
    </row>
    <row r="104" spans="1:8" ht="19.5" customHeight="1" thickBot="1">
      <c r="A104" s="64" t="s">
        <v>104</v>
      </c>
      <c r="B104" s="65" t="s">
        <v>30</v>
      </c>
      <c r="C104" s="65" t="s">
        <v>101</v>
      </c>
      <c r="D104" s="66" t="s">
        <v>85</v>
      </c>
      <c r="E104" s="67"/>
      <c r="F104" s="61">
        <f>F105</f>
        <v>736.5</v>
      </c>
      <c r="G104" s="61">
        <f t="shared" si="29"/>
        <v>768.8</v>
      </c>
      <c r="H104" s="61">
        <f t="shared" si="29"/>
        <v>1019.3</v>
      </c>
    </row>
    <row r="105" spans="1:8" ht="42" customHeight="1" thickBot="1">
      <c r="A105" s="72" t="s">
        <v>105</v>
      </c>
      <c r="B105" s="73" t="s">
        <v>30</v>
      </c>
      <c r="C105" s="73" t="s">
        <v>101</v>
      </c>
      <c r="D105" s="74" t="s">
        <v>106</v>
      </c>
      <c r="E105" s="75"/>
      <c r="F105" s="61">
        <f>SUM(F106+F108)</f>
        <v>736.5</v>
      </c>
      <c r="G105" s="61">
        <f t="shared" ref="G105:H105" si="30">SUM(G106+G108)</f>
        <v>768.8</v>
      </c>
      <c r="H105" s="61">
        <f t="shared" si="30"/>
        <v>1019.3</v>
      </c>
    </row>
    <row r="106" spans="1:8" s="76" customFormat="1" ht="38.25" thickBot="1">
      <c r="A106" s="72" t="s">
        <v>107</v>
      </c>
      <c r="B106" s="73" t="s">
        <v>30</v>
      </c>
      <c r="C106" s="73" t="s">
        <v>101</v>
      </c>
      <c r="D106" s="74" t="s">
        <v>108</v>
      </c>
      <c r="E106" s="75"/>
      <c r="F106" s="61">
        <f>SUM(F107+F110)</f>
        <v>736.5</v>
      </c>
      <c r="G106" s="61">
        <f t="shared" ref="G106:H106" si="31">SUM(G107+G110)</f>
        <v>768.8</v>
      </c>
      <c r="H106" s="61">
        <f t="shared" si="31"/>
        <v>1019.3</v>
      </c>
    </row>
    <row r="107" spans="1:8" s="76" customFormat="1" ht="39.75" customHeight="1" thickBot="1">
      <c r="A107" s="12" t="s">
        <v>37</v>
      </c>
      <c r="B107" s="13" t="s">
        <v>30</v>
      </c>
      <c r="C107" s="13" t="s">
        <v>101</v>
      </c>
      <c r="D107" s="14" t="s">
        <v>108</v>
      </c>
      <c r="E107" s="21">
        <v>240</v>
      </c>
      <c r="F107" s="22">
        <v>736.5</v>
      </c>
      <c r="G107" s="22">
        <v>768.8</v>
      </c>
      <c r="H107" s="62">
        <v>1019.3</v>
      </c>
    </row>
    <row r="108" spans="1:8" s="76" customFormat="1" ht="36.75" hidden="1" customHeight="1" thickBot="1">
      <c r="A108" s="72" t="s">
        <v>109</v>
      </c>
      <c r="B108" s="73" t="s">
        <v>30</v>
      </c>
      <c r="C108" s="73" t="s">
        <v>101</v>
      </c>
      <c r="D108" s="74" t="s">
        <v>110</v>
      </c>
      <c r="E108" s="75"/>
      <c r="F108" s="61">
        <f>SUM(F109)</f>
        <v>0</v>
      </c>
      <c r="G108" s="61">
        <f t="shared" si="28"/>
        <v>0</v>
      </c>
      <c r="H108" s="61">
        <f t="shared" si="28"/>
        <v>0</v>
      </c>
    </row>
    <row r="109" spans="1:8" s="76" customFormat="1" ht="28.5" hidden="1" customHeight="1" thickBot="1">
      <c r="A109" s="12" t="s">
        <v>37</v>
      </c>
      <c r="B109" s="13" t="s">
        <v>30</v>
      </c>
      <c r="C109" s="13" t="s">
        <v>101</v>
      </c>
      <c r="D109" s="74" t="s">
        <v>110</v>
      </c>
      <c r="E109" s="21">
        <v>240</v>
      </c>
      <c r="F109" s="22">
        <v>0</v>
      </c>
      <c r="G109" s="22">
        <v>0</v>
      </c>
      <c r="H109" s="62">
        <v>0</v>
      </c>
    </row>
    <row r="110" spans="1:8" s="76" customFormat="1" ht="38.25" hidden="1" thickBot="1">
      <c r="A110" s="46" t="s">
        <v>109</v>
      </c>
      <c r="B110" s="13" t="s">
        <v>30</v>
      </c>
      <c r="C110" s="13" t="s">
        <v>101</v>
      </c>
      <c r="D110" s="14" t="s">
        <v>111</v>
      </c>
      <c r="E110" s="21"/>
      <c r="F110" s="22">
        <f>F111</f>
        <v>0</v>
      </c>
      <c r="G110" s="22">
        <f t="shared" ref="G110:H110" si="32">G111</f>
        <v>0</v>
      </c>
      <c r="H110" s="22">
        <f t="shared" si="32"/>
        <v>0</v>
      </c>
    </row>
    <row r="111" spans="1:8" s="76" customFormat="1" ht="19.5" hidden="1" thickBot="1">
      <c r="A111" s="12" t="s">
        <v>61</v>
      </c>
      <c r="B111" s="13" t="s">
        <v>30</v>
      </c>
      <c r="C111" s="13" t="s">
        <v>101</v>
      </c>
      <c r="D111" s="14" t="s">
        <v>111</v>
      </c>
      <c r="E111" s="21" t="s">
        <v>112</v>
      </c>
      <c r="F111" s="22">
        <v>0</v>
      </c>
      <c r="G111" s="22">
        <v>0</v>
      </c>
      <c r="H111" s="22">
        <v>0</v>
      </c>
    </row>
    <row r="112" spans="1:8" s="76" customFormat="1" ht="19.5" hidden="1" thickBot="1">
      <c r="A112" s="6" t="s">
        <v>113</v>
      </c>
      <c r="B112" s="7" t="s">
        <v>30</v>
      </c>
      <c r="C112" s="7" t="s">
        <v>114</v>
      </c>
      <c r="D112" s="14"/>
      <c r="E112" s="21"/>
      <c r="F112" s="61">
        <f>SUM(F113)</f>
        <v>0</v>
      </c>
      <c r="G112" s="61">
        <f t="shared" si="28"/>
        <v>0</v>
      </c>
      <c r="H112" s="61">
        <f t="shared" si="28"/>
        <v>0</v>
      </c>
    </row>
    <row r="113" spans="1:8" ht="44.25" hidden="1" customHeight="1" thickBot="1">
      <c r="A113" s="64" t="s">
        <v>82</v>
      </c>
      <c r="B113" s="65" t="s">
        <v>30</v>
      </c>
      <c r="C113" s="65" t="s">
        <v>114</v>
      </c>
      <c r="D113" s="66" t="s">
        <v>83</v>
      </c>
      <c r="E113" s="67"/>
      <c r="F113" s="61">
        <f>SUM(F115)</f>
        <v>0</v>
      </c>
      <c r="G113" s="61">
        <f>SUM(G115)</f>
        <v>0</v>
      </c>
      <c r="H113" s="61">
        <f>SUM(H115)</f>
        <v>0</v>
      </c>
    </row>
    <row r="114" spans="1:8" ht="19.5" hidden="1" thickBot="1">
      <c r="A114" s="64" t="s">
        <v>115</v>
      </c>
      <c r="B114" s="65" t="s">
        <v>30</v>
      </c>
      <c r="C114" s="65" t="s">
        <v>114</v>
      </c>
      <c r="D114" s="66" t="s">
        <v>85</v>
      </c>
      <c r="E114" s="67"/>
      <c r="F114" s="61">
        <f>F115</f>
        <v>0</v>
      </c>
      <c r="G114" s="61">
        <f t="shared" ref="G114:H114" si="33">G115</f>
        <v>0</v>
      </c>
      <c r="H114" s="61">
        <f t="shared" si="33"/>
        <v>0</v>
      </c>
    </row>
    <row r="115" spans="1:8" ht="38.25" hidden="1" thickBot="1">
      <c r="A115" s="72" t="s">
        <v>116</v>
      </c>
      <c r="B115" s="73" t="s">
        <v>30</v>
      </c>
      <c r="C115" s="73" t="s">
        <v>114</v>
      </c>
      <c r="D115" s="74" t="s">
        <v>117</v>
      </c>
      <c r="E115" s="75"/>
      <c r="F115" s="61">
        <f>F118+F117</f>
        <v>0</v>
      </c>
      <c r="G115" s="61">
        <f t="shared" ref="G115:H115" si="34">G118</f>
        <v>0</v>
      </c>
      <c r="H115" s="61">
        <f t="shared" si="34"/>
        <v>0</v>
      </c>
    </row>
    <row r="116" spans="1:8" s="76" customFormat="1" ht="19.5" hidden="1" thickBot="1">
      <c r="A116" s="72" t="s">
        <v>113</v>
      </c>
      <c r="B116" s="73" t="s">
        <v>30</v>
      </c>
      <c r="C116" s="73" t="s">
        <v>114</v>
      </c>
      <c r="D116" s="74" t="s">
        <v>118</v>
      </c>
      <c r="E116" s="75"/>
      <c r="F116" s="61">
        <f>SUM(F117+F119)</f>
        <v>0</v>
      </c>
      <c r="G116" s="61">
        <f t="shared" si="28"/>
        <v>0</v>
      </c>
      <c r="H116" s="61">
        <f t="shared" si="28"/>
        <v>0</v>
      </c>
    </row>
    <row r="117" spans="1:8" ht="38.25" hidden="1" thickBot="1">
      <c r="A117" s="17" t="s">
        <v>37</v>
      </c>
      <c r="B117" s="13" t="s">
        <v>30</v>
      </c>
      <c r="C117" s="13" t="s">
        <v>114</v>
      </c>
      <c r="D117" s="14" t="s">
        <v>119</v>
      </c>
      <c r="E117" s="21">
        <v>240</v>
      </c>
      <c r="F117" s="22">
        <v>0</v>
      </c>
      <c r="G117" s="22">
        <v>0</v>
      </c>
      <c r="H117" s="62">
        <v>0</v>
      </c>
    </row>
    <row r="118" spans="1:8" ht="113.25" hidden="1" thickBot="1">
      <c r="A118" s="19" t="s">
        <v>120</v>
      </c>
      <c r="B118" s="13" t="s">
        <v>30</v>
      </c>
      <c r="C118" s="13" t="s">
        <v>114</v>
      </c>
      <c r="D118" s="14" t="s">
        <v>121</v>
      </c>
      <c r="E118" s="21"/>
      <c r="F118" s="22">
        <f>F119</f>
        <v>0</v>
      </c>
      <c r="G118" s="22">
        <f t="shared" ref="G118:H118" si="35">G119</f>
        <v>0</v>
      </c>
      <c r="H118" s="22">
        <f t="shared" si="35"/>
        <v>0</v>
      </c>
    </row>
    <row r="119" spans="1:8" ht="38.25" hidden="1" thickBot="1">
      <c r="A119" s="12" t="s">
        <v>37</v>
      </c>
      <c r="B119" s="13" t="s">
        <v>30</v>
      </c>
      <c r="C119" s="13" t="s">
        <v>114</v>
      </c>
      <c r="D119" s="14" t="s">
        <v>121</v>
      </c>
      <c r="E119" s="21" t="s">
        <v>90</v>
      </c>
      <c r="F119" s="22">
        <v>0</v>
      </c>
      <c r="G119" s="22">
        <v>0</v>
      </c>
      <c r="H119" s="22">
        <v>0</v>
      </c>
    </row>
    <row r="120" spans="1:8" ht="38.25" hidden="1" thickBot="1">
      <c r="A120" s="46" t="s">
        <v>109</v>
      </c>
      <c r="B120" s="13" t="s">
        <v>30</v>
      </c>
      <c r="C120" s="13" t="s">
        <v>101</v>
      </c>
      <c r="D120" s="14" t="s">
        <v>122</v>
      </c>
      <c r="E120" s="21"/>
      <c r="F120" s="22">
        <v>0</v>
      </c>
      <c r="G120" s="22">
        <f t="shared" ref="G120" si="36">G121</f>
        <v>0</v>
      </c>
      <c r="H120" s="22"/>
    </row>
    <row r="121" spans="1:8" ht="38.25" hidden="1" thickBot="1">
      <c r="A121" s="12" t="s">
        <v>37</v>
      </c>
      <c r="B121" s="13" t="s">
        <v>30</v>
      </c>
      <c r="C121" s="13" t="s">
        <v>101</v>
      </c>
      <c r="D121" s="14" t="s">
        <v>122</v>
      </c>
      <c r="E121" s="21" t="s">
        <v>90</v>
      </c>
      <c r="F121" s="61">
        <v>0</v>
      </c>
      <c r="G121" s="61">
        <v>0</v>
      </c>
      <c r="H121" s="61"/>
    </row>
    <row r="122" spans="1:8" ht="19.5" thickBot="1">
      <c r="A122" s="77" t="s">
        <v>123</v>
      </c>
      <c r="B122" s="78" t="s">
        <v>30</v>
      </c>
      <c r="C122" s="78" t="s">
        <v>114</v>
      </c>
      <c r="D122" s="8"/>
      <c r="E122" s="60"/>
      <c r="F122" s="61">
        <f>F123</f>
        <v>100</v>
      </c>
      <c r="G122" s="61">
        <f t="shared" ref="G122:H123" si="37">G123</f>
        <v>100</v>
      </c>
      <c r="H122" s="61">
        <f t="shared" si="37"/>
        <v>100</v>
      </c>
    </row>
    <row r="123" spans="1:8" ht="19.5" thickBot="1">
      <c r="A123" s="64" t="s">
        <v>104</v>
      </c>
      <c r="B123" s="65" t="s">
        <v>30</v>
      </c>
      <c r="C123" s="65" t="s">
        <v>114</v>
      </c>
      <c r="D123" s="14" t="s">
        <v>85</v>
      </c>
      <c r="E123" s="21"/>
      <c r="F123" s="22">
        <f>F124</f>
        <v>100</v>
      </c>
      <c r="G123" s="22">
        <f t="shared" si="37"/>
        <v>100</v>
      </c>
      <c r="H123" s="22">
        <f t="shared" si="37"/>
        <v>100</v>
      </c>
    </row>
    <row r="124" spans="1:8" ht="38.25" thickBot="1">
      <c r="A124" s="72" t="s">
        <v>116</v>
      </c>
      <c r="B124" s="65" t="s">
        <v>30</v>
      </c>
      <c r="C124" s="65" t="s">
        <v>114</v>
      </c>
      <c r="D124" s="14" t="s">
        <v>117</v>
      </c>
      <c r="E124" s="21"/>
      <c r="F124" s="22">
        <f>F125</f>
        <v>100</v>
      </c>
      <c r="G124" s="22">
        <v>100</v>
      </c>
      <c r="H124" s="22">
        <v>100</v>
      </c>
    </row>
    <row r="125" spans="1:8" ht="24" customHeight="1" thickBot="1">
      <c r="A125" s="12" t="s">
        <v>113</v>
      </c>
      <c r="B125" s="73" t="s">
        <v>30</v>
      </c>
      <c r="C125" s="73" t="s">
        <v>114</v>
      </c>
      <c r="D125" s="14" t="s">
        <v>119</v>
      </c>
      <c r="E125" s="79"/>
      <c r="F125" s="80">
        <f>F126</f>
        <v>100</v>
      </c>
      <c r="G125" s="80">
        <v>100</v>
      </c>
      <c r="H125" s="80">
        <v>100</v>
      </c>
    </row>
    <row r="126" spans="1:8" s="83" customFormat="1" ht="41.25" customHeight="1" thickBot="1">
      <c r="A126" s="81" t="s">
        <v>37</v>
      </c>
      <c r="B126" s="73" t="s">
        <v>30</v>
      </c>
      <c r="C126" s="73" t="s">
        <v>114</v>
      </c>
      <c r="D126" s="14" t="s">
        <v>119</v>
      </c>
      <c r="E126" s="59">
        <v>240</v>
      </c>
      <c r="F126" s="82">
        <v>100</v>
      </c>
      <c r="G126" s="82">
        <v>100</v>
      </c>
      <c r="H126" s="82">
        <v>100</v>
      </c>
    </row>
    <row r="127" spans="1:8" s="83" customFormat="1" ht="20.25" hidden="1" customHeight="1" thickBot="1">
      <c r="A127" s="37" t="s">
        <v>124</v>
      </c>
      <c r="B127" s="13" t="s">
        <v>30</v>
      </c>
      <c r="C127" s="13" t="s">
        <v>114</v>
      </c>
      <c r="D127" s="14" t="s">
        <v>119</v>
      </c>
      <c r="E127" s="84"/>
      <c r="F127" s="85">
        <f>SUM(F128)</f>
        <v>0</v>
      </c>
      <c r="G127" s="85">
        <f t="shared" ref="G127:H130" si="38">SUM(G128)</f>
        <v>0</v>
      </c>
      <c r="H127" s="85">
        <f t="shared" si="38"/>
        <v>0</v>
      </c>
    </row>
    <row r="128" spans="1:8" s="83" customFormat="1" ht="23.25" hidden="1" customHeight="1" thickBot="1">
      <c r="A128" s="81" t="s">
        <v>43</v>
      </c>
      <c r="B128" s="20" t="s">
        <v>125</v>
      </c>
      <c r="C128" s="20" t="s">
        <v>17</v>
      </c>
      <c r="D128" s="26" t="s">
        <v>49</v>
      </c>
      <c r="E128" s="84"/>
      <c r="F128" s="86">
        <f>SUM(F130)</f>
        <v>0</v>
      </c>
      <c r="G128" s="86">
        <f>SUM(G130)</f>
        <v>0</v>
      </c>
      <c r="H128" s="86">
        <f>SUM(H130)</f>
        <v>0</v>
      </c>
    </row>
    <row r="129" spans="1:8" s="83" customFormat="1" ht="19.5" hidden="1" thickBot="1">
      <c r="A129" s="81" t="s">
        <v>50</v>
      </c>
      <c r="B129" s="20" t="s">
        <v>125</v>
      </c>
      <c r="C129" s="20" t="s">
        <v>17</v>
      </c>
      <c r="D129" s="26" t="s">
        <v>51</v>
      </c>
      <c r="E129" s="87"/>
      <c r="F129" s="86">
        <f>SUM(F130)</f>
        <v>0</v>
      </c>
      <c r="G129" s="86">
        <f t="shared" ref="G129:H129" si="39">SUM(G130)</f>
        <v>0</v>
      </c>
      <c r="H129" s="86">
        <f t="shared" si="39"/>
        <v>0</v>
      </c>
    </row>
    <row r="130" spans="1:8" s="83" customFormat="1" ht="19.5" hidden="1" thickBot="1">
      <c r="A130" s="81" t="s">
        <v>126</v>
      </c>
      <c r="B130" s="20" t="s">
        <v>125</v>
      </c>
      <c r="C130" s="20" t="s">
        <v>17</v>
      </c>
      <c r="D130" s="26" t="s">
        <v>127</v>
      </c>
      <c r="E130" s="84"/>
      <c r="F130" s="86">
        <f>SUM(F131)</f>
        <v>0</v>
      </c>
      <c r="G130" s="86">
        <f t="shared" si="38"/>
        <v>0</v>
      </c>
      <c r="H130" s="86">
        <f t="shared" si="38"/>
        <v>0</v>
      </c>
    </row>
    <row r="131" spans="1:8" s="83" customFormat="1" ht="37.5" hidden="1">
      <c r="A131" s="88" t="s">
        <v>37</v>
      </c>
      <c r="B131" s="89" t="s">
        <v>125</v>
      </c>
      <c r="C131" s="20" t="s">
        <v>17</v>
      </c>
      <c r="D131" s="26" t="s">
        <v>127</v>
      </c>
      <c r="E131" s="87">
        <v>240</v>
      </c>
      <c r="F131" s="86">
        <v>0</v>
      </c>
      <c r="G131" s="85">
        <v>0</v>
      </c>
      <c r="H131" s="85">
        <v>0</v>
      </c>
    </row>
    <row r="132" spans="1:8" s="83" customFormat="1" ht="18.75">
      <c r="A132" s="90" t="s">
        <v>128</v>
      </c>
      <c r="B132" s="38" t="s">
        <v>125</v>
      </c>
      <c r="C132" s="91"/>
      <c r="D132" s="34"/>
      <c r="E132" s="84"/>
      <c r="F132" s="85">
        <f>SUM(F127+F133+F145)</f>
        <v>1358.1</v>
      </c>
      <c r="G132" s="85">
        <f>SUM(G127+G133+G145)</f>
        <v>1123.5999999999999</v>
      </c>
      <c r="H132" s="85">
        <f>SUM(H127+H133+H145)</f>
        <v>1319.5</v>
      </c>
    </row>
    <row r="133" spans="1:8" s="83" customFormat="1" ht="18.75" customHeight="1" thickBot="1">
      <c r="A133" s="92" t="s">
        <v>129</v>
      </c>
      <c r="B133" s="38" t="s">
        <v>125</v>
      </c>
      <c r="C133" s="7" t="s">
        <v>19</v>
      </c>
      <c r="D133" s="8"/>
      <c r="E133" s="60"/>
      <c r="F133" s="61">
        <f>F137+F144</f>
        <v>596.1</v>
      </c>
      <c r="G133" s="61">
        <f t="shared" ref="G133" si="40">SUM(G134)</f>
        <v>550.5</v>
      </c>
      <c r="H133" s="61">
        <f>SUM(H134+H140)</f>
        <v>575.5</v>
      </c>
    </row>
    <row r="134" spans="1:8" s="83" customFormat="1" ht="36" customHeight="1" thickBot="1">
      <c r="A134" s="54" t="s">
        <v>82</v>
      </c>
      <c r="B134" s="13" t="s">
        <v>125</v>
      </c>
      <c r="C134" s="13" t="s">
        <v>19</v>
      </c>
      <c r="D134" s="14" t="s">
        <v>83</v>
      </c>
      <c r="E134" s="21"/>
      <c r="F134" s="22">
        <f>SUM(F136+F139)</f>
        <v>596.1</v>
      </c>
      <c r="G134" s="22">
        <f t="shared" ref="G134:H134" si="41">SUM(G136+G139)</f>
        <v>550.5</v>
      </c>
      <c r="H134" s="22">
        <f t="shared" si="41"/>
        <v>575.5</v>
      </c>
    </row>
    <row r="135" spans="1:8" ht="19.5" customHeight="1" thickBot="1">
      <c r="A135" s="25" t="s">
        <v>22</v>
      </c>
      <c r="B135" s="13" t="s">
        <v>125</v>
      </c>
      <c r="C135" s="13" t="s">
        <v>19</v>
      </c>
      <c r="D135" s="14" t="s">
        <v>85</v>
      </c>
      <c r="E135" s="21"/>
      <c r="F135" s="22">
        <f>F136</f>
        <v>596.1</v>
      </c>
      <c r="G135" s="22">
        <f t="shared" ref="G135:H135" si="42">G136</f>
        <v>550.5</v>
      </c>
      <c r="H135" s="22">
        <f t="shared" si="42"/>
        <v>575.5</v>
      </c>
    </row>
    <row r="136" spans="1:8" ht="38.25" thickBot="1">
      <c r="A136" s="25" t="s">
        <v>130</v>
      </c>
      <c r="B136" s="13" t="s">
        <v>125</v>
      </c>
      <c r="C136" s="13" t="s">
        <v>19</v>
      </c>
      <c r="D136" s="14" t="s">
        <v>131</v>
      </c>
      <c r="E136" s="21"/>
      <c r="F136" s="22">
        <f>SUM(F137)</f>
        <v>596.1</v>
      </c>
      <c r="G136" s="22">
        <f t="shared" ref="G136:H136" si="43">SUM(G137)</f>
        <v>550.5</v>
      </c>
      <c r="H136" s="22">
        <f t="shared" si="43"/>
        <v>575.5</v>
      </c>
    </row>
    <row r="137" spans="1:8" ht="27.75" customHeight="1" thickBot="1">
      <c r="A137" s="12" t="s">
        <v>132</v>
      </c>
      <c r="B137" s="13" t="s">
        <v>125</v>
      </c>
      <c r="C137" s="13" t="s">
        <v>19</v>
      </c>
      <c r="D137" s="14" t="s">
        <v>133</v>
      </c>
      <c r="E137" s="21" t="s">
        <v>90</v>
      </c>
      <c r="F137" s="22">
        <v>596.1</v>
      </c>
      <c r="G137" s="22">
        <v>550.5</v>
      </c>
      <c r="H137" s="22">
        <v>575.5</v>
      </c>
    </row>
    <row r="138" spans="1:8" ht="38.25" hidden="1" thickBot="1">
      <c r="A138" s="12" t="s">
        <v>134</v>
      </c>
      <c r="B138" s="13" t="s">
        <v>125</v>
      </c>
      <c r="C138" s="13" t="s">
        <v>19</v>
      </c>
      <c r="D138" s="14" t="s">
        <v>133</v>
      </c>
      <c r="E138" s="21">
        <v>240</v>
      </c>
      <c r="F138" s="22">
        <v>244</v>
      </c>
      <c r="G138" s="22">
        <v>124</v>
      </c>
      <c r="H138" s="62">
        <v>0</v>
      </c>
    </row>
    <row r="139" spans="1:8" ht="21.75" hidden="1" customHeight="1" thickBot="1">
      <c r="A139" s="12" t="s">
        <v>135</v>
      </c>
      <c r="B139" s="13" t="s">
        <v>125</v>
      </c>
      <c r="C139" s="13" t="s">
        <v>19</v>
      </c>
      <c r="D139" s="14" t="s">
        <v>136</v>
      </c>
      <c r="E139" s="21"/>
      <c r="F139" s="22">
        <f>SUM(F142)</f>
        <v>0</v>
      </c>
      <c r="G139" s="22">
        <f>SUM(G142)</f>
        <v>0</v>
      </c>
      <c r="H139" s="22">
        <v>0</v>
      </c>
    </row>
    <row r="140" spans="1:8" ht="57" hidden="1" thickBot="1">
      <c r="A140" s="64" t="s">
        <v>102</v>
      </c>
      <c r="B140" s="13" t="s">
        <v>125</v>
      </c>
      <c r="C140" s="13" t="s">
        <v>19</v>
      </c>
      <c r="D140" s="14" t="s">
        <v>83</v>
      </c>
      <c r="E140" s="21"/>
      <c r="F140" s="22">
        <v>0</v>
      </c>
      <c r="G140" s="22">
        <v>0</v>
      </c>
      <c r="H140" s="22">
        <v>0</v>
      </c>
    </row>
    <row r="141" spans="1:8" ht="45.75" hidden="1" customHeight="1" thickBot="1">
      <c r="A141" s="93" t="s">
        <v>137</v>
      </c>
      <c r="B141" s="13" t="s">
        <v>125</v>
      </c>
      <c r="C141" s="13" t="s">
        <v>19</v>
      </c>
      <c r="D141" s="14" t="s">
        <v>136</v>
      </c>
      <c r="E141" s="21"/>
      <c r="F141" s="22">
        <v>0</v>
      </c>
      <c r="G141" s="22">
        <v>0</v>
      </c>
      <c r="H141" s="22">
        <f>H142</f>
        <v>0</v>
      </c>
    </row>
    <row r="142" spans="1:8" ht="19.5" hidden="1" thickBot="1">
      <c r="A142" s="25" t="s">
        <v>138</v>
      </c>
      <c r="B142" s="13" t="s">
        <v>125</v>
      </c>
      <c r="C142" s="13" t="s">
        <v>19</v>
      </c>
      <c r="D142" s="14" t="s">
        <v>139</v>
      </c>
      <c r="E142" s="21"/>
      <c r="F142" s="22">
        <f>SUM(F143)</f>
        <v>0</v>
      </c>
      <c r="G142" s="22">
        <v>0</v>
      </c>
      <c r="H142" s="22">
        <f t="shared" ref="H142" si="44">SUM(H143)</f>
        <v>0</v>
      </c>
    </row>
    <row r="143" spans="1:8" ht="44.25" hidden="1" customHeight="1" thickBot="1">
      <c r="A143" s="12" t="s">
        <v>37</v>
      </c>
      <c r="B143" s="13" t="s">
        <v>125</v>
      </c>
      <c r="C143" s="13" t="s">
        <v>19</v>
      </c>
      <c r="D143" s="14" t="s">
        <v>139</v>
      </c>
      <c r="E143" s="21" t="s">
        <v>90</v>
      </c>
      <c r="F143" s="22">
        <v>0</v>
      </c>
      <c r="G143" s="22">
        <v>0</v>
      </c>
      <c r="H143" s="62">
        <v>0</v>
      </c>
    </row>
    <row r="144" spans="1:8" ht="56.25" hidden="1" customHeight="1" thickBot="1">
      <c r="A144" s="12" t="s">
        <v>140</v>
      </c>
      <c r="B144" s="13" t="s">
        <v>125</v>
      </c>
      <c r="C144" s="13" t="s">
        <v>19</v>
      </c>
      <c r="D144" s="14" t="s">
        <v>133</v>
      </c>
      <c r="E144" s="21" t="s">
        <v>141</v>
      </c>
      <c r="F144" s="22"/>
      <c r="G144" s="22">
        <v>0</v>
      </c>
      <c r="H144" s="22">
        <v>0</v>
      </c>
    </row>
    <row r="145" spans="1:8" ht="19.5" thickBot="1">
      <c r="A145" s="6" t="s">
        <v>142</v>
      </c>
      <c r="B145" s="7" t="s">
        <v>125</v>
      </c>
      <c r="C145" s="7" t="s">
        <v>74</v>
      </c>
      <c r="D145" s="8"/>
      <c r="E145" s="60"/>
      <c r="F145" s="61">
        <f>F154</f>
        <v>762</v>
      </c>
      <c r="G145" s="61">
        <f t="shared" ref="G145:H145" si="45">G154</f>
        <v>573.1</v>
      </c>
      <c r="H145" s="61">
        <f t="shared" si="45"/>
        <v>744</v>
      </c>
    </row>
    <row r="146" spans="1:8" ht="34.5" hidden="1" customHeight="1" thickBot="1">
      <c r="A146" s="12" t="s">
        <v>82</v>
      </c>
      <c r="B146" s="13" t="s">
        <v>125</v>
      </c>
      <c r="C146" s="13" t="s">
        <v>74</v>
      </c>
      <c r="D146" s="14" t="s">
        <v>83</v>
      </c>
      <c r="E146" s="21"/>
      <c r="F146" s="22">
        <f>F148</f>
        <v>662</v>
      </c>
      <c r="G146" s="22">
        <f>G148</f>
        <v>473.1</v>
      </c>
      <c r="H146" s="22">
        <f>H148</f>
        <v>644</v>
      </c>
    </row>
    <row r="147" spans="1:8" s="83" customFormat="1" ht="19.5" hidden="1" thickBot="1">
      <c r="A147" s="12" t="s">
        <v>115</v>
      </c>
      <c r="B147" s="13" t="s">
        <v>125</v>
      </c>
      <c r="C147" s="13" t="s">
        <v>74</v>
      </c>
      <c r="D147" s="14" t="s">
        <v>85</v>
      </c>
      <c r="E147" s="21"/>
      <c r="F147" s="22">
        <f>F148</f>
        <v>662</v>
      </c>
      <c r="G147" s="22">
        <f t="shared" ref="G147:H147" si="46">G148</f>
        <v>473.1</v>
      </c>
      <c r="H147" s="22">
        <f t="shared" si="46"/>
        <v>644</v>
      </c>
    </row>
    <row r="148" spans="1:8" s="83" customFormat="1" ht="38.25" hidden="1" thickBot="1">
      <c r="A148" s="12" t="s">
        <v>143</v>
      </c>
      <c r="B148" s="13" t="s">
        <v>125</v>
      </c>
      <c r="C148" s="13" t="s">
        <v>74</v>
      </c>
      <c r="D148" s="14" t="s">
        <v>144</v>
      </c>
      <c r="E148" s="21"/>
      <c r="F148" s="22">
        <f>F150+F153+F160</f>
        <v>662</v>
      </c>
      <c r="G148" s="22">
        <f t="shared" ref="G148:H148" si="47">G150+G153+G160</f>
        <v>473.1</v>
      </c>
      <c r="H148" s="22">
        <f t="shared" si="47"/>
        <v>644</v>
      </c>
    </row>
    <row r="149" spans="1:8" ht="21.75" hidden="1" customHeight="1" thickBot="1">
      <c r="A149" s="12" t="s">
        <v>145</v>
      </c>
      <c r="B149" s="13" t="s">
        <v>125</v>
      </c>
      <c r="C149" s="13" t="s">
        <v>74</v>
      </c>
      <c r="D149" s="14" t="s">
        <v>146</v>
      </c>
      <c r="E149" s="21"/>
      <c r="F149" s="22">
        <f>F150</f>
        <v>0</v>
      </c>
      <c r="G149" s="22">
        <f t="shared" ref="G149:H149" si="48">G150</f>
        <v>0</v>
      </c>
      <c r="H149" s="22">
        <f t="shared" si="48"/>
        <v>0</v>
      </c>
    </row>
    <row r="150" spans="1:8" ht="38.25" hidden="1" thickBot="1">
      <c r="A150" s="12" t="s">
        <v>134</v>
      </c>
      <c r="B150" s="13" t="s">
        <v>125</v>
      </c>
      <c r="C150" s="13" t="s">
        <v>74</v>
      </c>
      <c r="D150" s="14" t="s">
        <v>146</v>
      </c>
      <c r="E150" s="21" t="s">
        <v>90</v>
      </c>
      <c r="F150" s="22">
        <v>0</v>
      </c>
      <c r="G150" s="22">
        <v>0</v>
      </c>
      <c r="H150" s="22">
        <v>0</v>
      </c>
    </row>
    <row r="151" spans="1:8" ht="37.5" hidden="1" customHeight="1" thickBot="1">
      <c r="A151" s="12" t="s">
        <v>147</v>
      </c>
      <c r="B151" s="13" t="s">
        <v>125</v>
      </c>
      <c r="C151" s="13" t="s">
        <v>74</v>
      </c>
      <c r="D151" s="14" t="s">
        <v>148</v>
      </c>
      <c r="E151" s="21"/>
      <c r="F151" s="22">
        <v>0</v>
      </c>
      <c r="G151" s="22">
        <v>0</v>
      </c>
      <c r="H151" s="22">
        <v>0</v>
      </c>
    </row>
    <row r="152" spans="1:8" ht="48.75" hidden="1" customHeight="1" thickBot="1">
      <c r="A152" s="12" t="s">
        <v>37</v>
      </c>
      <c r="B152" s="13" t="s">
        <v>125</v>
      </c>
      <c r="C152" s="13" t="s">
        <v>74</v>
      </c>
      <c r="D152" s="14" t="s">
        <v>149</v>
      </c>
      <c r="E152" s="21"/>
      <c r="F152" s="22">
        <f>F153</f>
        <v>0</v>
      </c>
      <c r="G152" s="22">
        <f t="shared" ref="G152:H152" si="49">G153</f>
        <v>0</v>
      </c>
      <c r="H152" s="22">
        <f t="shared" si="49"/>
        <v>0</v>
      </c>
    </row>
    <row r="153" spans="1:8" ht="38.25" hidden="1" thickBot="1">
      <c r="A153" s="12" t="s">
        <v>150</v>
      </c>
      <c r="B153" s="13" t="s">
        <v>125</v>
      </c>
      <c r="C153" s="13" t="s">
        <v>74</v>
      </c>
      <c r="D153" s="14" t="s">
        <v>151</v>
      </c>
      <c r="E153" s="21" t="s">
        <v>90</v>
      </c>
      <c r="F153" s="22">
        <v>0</v>
      </c>
      <c r="G153" s="22">
        <v>0</v>
      </c>
      <c r="H153" s="22">
        <v>0</v>
      </c>
    </row>
    <row r="154" spans="1:8" ht="37.5" customHeight="1" thickBot="1">
      <c r="A154" s="12" t="s">
        <v>82</v>
      </c>
      <c r="B154" s="13" t="s">
        <v>125</v>
      </c>
      <c r="C154" s="13" t="s">
        <v>74</v>
      </c>
      <c r="D154" s="14" t="s">
        <v>83</v>
      </c>
      <c r="E154" s="21"/>
      <c r="F154" s="22">
        <f>F155</f>
        <v>762</v>
      </c>
      <c r="G154" s="22">
        <f t="shared" ref="G154:H155" si="50">G155</f>
        <v>573.1</v>
      </c>
      <c r="H154" s="22">
        <f t="shared" si="50"/>
        <v>744</v>
      </c>
    </row>
    <row r="155" spans="1:8" ht="21.75" customHeight="1" thickBot="1">
      <c r="A155" s="12" t="s">
        <v>22</v>
      </c>
      <c r="B155" s="13" t="s">
        <v>125</v>
      </c>
      <c r="C155" s="13" t="s">
        <v>74</v>
      </c>
      <c r="D155" s="14" t="s">
        <v>85</v>
      </c>
      <c r="E155" s="21"/>
      <c r="F155" s="22">
        <f>F156</f>
        <v>762</v>
      </c>
      <c r="G155" s="22">
        <f t="shared" si="50"/>
        <v>573.1</v>
      </c>
      <c r="H155" s="22">
        <f t="shared" si="50"/>
        <v>744</v>
      </c>
    </row>
    <row r="156" spans="1:8" ht="36.75" customHeight="1" thickBot="1">
      <c r="A156" s="12" t="s">
        <v>143</v>
      </c>
      <c r="B156" s="13" t="s">
        <v>125</v>
      </c>
      <c r="C156" s="13" t="s">
        <v>74</v>
      </c>
      <c r="D156" s="14" t="s">
        <v>144</v>
      </c>
      <c r="E156" s="21"/>
      <c r="F156" s="22">
        <f>F158+F160</f>
        <v>762</v>
      </c>
      <c r="G156" s="22">
        <f t="shared" ref="G156:H156" si="51">G158+G160</f>
        <v>573.1</v>
      </c>
      <c r="H156" s="22">
        <f t="shared" si="51"/>
        <v>744</v>
      </c>
    </row>
    <row r="157" spans="1:8" ht="25.5" customHeight="1" thickBot="1">
      <c r="A157" s="12" t="s">
        <v>145</v>
      </c>
      <c r="B157" s="13" t="s">
        <v>125</v>
      </c>
      <c r="C157" s="13" t="s">
        <v>74</v>
      </c>
      <c r="D157" s="14" t="s">
        <v>146</v>
      </c>
      <c r="E157" s="21"/>
      <c r="F157" s="22">
        <f>F158</f>
        <v>100</v>
      </c>
      <c r="G157" s="22">
        <f t="shared" ref="G157:H157" si="52">G158</f>
        <v>100</v>
      </c>
      <c r="H157" s="22">
        <f t="shared" si="52"/>
        <v>100</v>
      </c>
    </row>
    <row r="158" spans="1:8" ht="35.25" customHeight="1" thickBot="1">
      <c r="A158" s="12" t="s">
        <v>37</v>
      </c>
      <c r="B158" s="13" t="s">
        <v>125</v>
      </c>
      <c r="C158" s="13" t="s">
        <v>74</v>
      </c>
      <c r="D158" s="14" t="s">
        <v>146</v>
      </c>
      <c r="E158" s="21" t="s">
        <v>90</v>
      </c>
      <c r="F158" s="22">
        <v>100</v>
      </c>
      <c r="G158" s="22">
        <v>100</v>
      </c>
      <c r="H158" s="22">
        <v>100</v>
      </c>
    </row>
    <row r="159" spans="1:8" ht="20.25" customHeight="1" thickBot="1">
      <c r="A159" s="12" t="s">
        <v>152</v>
      </c>
      <c r="B159" s="13" t="s">
        <v>125</v>
      </c>
      <c r="C159" s="13" t="s">
        <v>74</v>
      </c>
      <c r="D159" s="14" t="s">
        <v>153</v>
      </c>
      <c r="E159" s="21"/>
      <c r="F159" s="22">
        <f>F160</f>
        <v>662</v>
      </c>
      <c r="G159" s="22">
        <f t="shared" ref="G159:H159" si="53">G160</f>
        <v>473.1</v>
      </c>
      <c r="H159" s="22">
        <f t="shared" si="53"/>
        <v>644</v>
      </c>
    </row>
    <row r="160" spans="1:8" ht="38.25" thickBot="1">
      <c r="A160" s="12" t="s">
        <v>37</v>
      </c>
      <c r="B160" s="13" t="s">
        <v>125</v>
      </c>
      <c r="C160" s="13" t="s">
        <v>74</v>
      </c>
      <c r="D160" s="14" t="s">
        <v>154</v>
      </c>
      <c r="E160" s="21">
        <v>240</v>
      </c>
      <c r="F160" s="22">
        <v>662</v>
      </c>
      <c r="G160" s="22">
        <v>473.1</v>
      </c>
      <c r="H160" s="62">
        <v>644</v>
      </c>
    </row>
    <row r="161" spans="1:8" ht="21.75" hidden="1" customHeight="1" thickBot="1">
      <c r="A161" s="12" t="s">
        <v>147</v>
      </c>
      <c r="B161" s="13" t="s">
        <v>125</v>
      </c>
      <c r="C161" s="13" t="s">
        <v>74</v>
      </c>
      <c r="D161" s="14" t="s">
        <v>151</v>
      </c>
      <c r="E161" s="21"/>
      <c r="F161" s="22">
        <f t="shared" ref="F161:H161" si="54">SUM(F162)</f>
        <v>0</v>
      </c>
      <c r="G161" s="22">
        <f t="shared" si="54"/>
        <v>0</v>
      </c>
      <c r="H161" s="22">
        <f t="shared" si="54"/>
        <v>0</v>
      </c>
    </row>
    <row r="162" spans="1:8" ht="38.25" hidden="1" thickBot="1">
      <c r="A162" s="12" t="s">
        <v>37</v>
      </c>
      <c r="B162" s="13" t="s">
        <v>125</v>
      </c>
      <c r="C162" s="13" t="s">
        <v>74</v>
      </c>
      <c r="D162" s="14" t="s">
        <v>155</v>
      </c>
      <c r="E162" s="21">
        <v>240</v>
      </c>
      <c r="F162" s="22">
        <v>0</v>
      </c>
      <c r="G162" s="22">
        <v>0</v>
      </c>
      <c r="H162" s="62">
        <v>0</v>
      </c>
    </row>
    <row r="163" spans="1:8" ht="19.5" hidden="1" thickBot="1">
      <c r="A163" s="12" t="s">
        <v>145</v>
      </c>
      <c r="B163" s="13" t="s">
        <v>125</v>
      </c>
      <c r="C163" s="13" t="s">
        <v>74</v>
      </c>
      <c r="D163" s="14" t="s">
        <v>155</v>
      </c>
      <c r="E163" s="21"/>
      <c r="F163" s="22">
        <f t="shared" ref="F163:H163" si="55">SUM(F164)</f>
        <v>0</v>
      </c>
      <c r="G163" s="22">
        <f t="shared" si="55"/>
        <v>0</v>
      </c>
      <c r="H163" s="22">
        <f t="shared" si="55"/>
        <v>0</v>
      </c>
    </row>
    <row r="164" spans="1:8" ht="38.25" hidden="1" thickBot="1">
      <c r="A164" s="12" t="s">
        <v>37</v>
      </c>
      <c r="B164" s="13" t="s">
        <v>125</v>
      </c>
      <c r="C164" s="13" t="s">
        <v>74</v>
      </c>
      <c r="D164" s="14" t="s">
        <v>153</v>
      </c>
      <c r="E164" s="21">
        <v>240</v>
      </c>
      <c r="F164" s="22">
        <v>0</v>
      </c>
      <c r="G164" s="22">
        <v>0</v>
      </c>
      <c r="H164" s="62">
        <v>0</v>
      </c>
    </row>
    <row r="165" spans="1:8" ht="19.5" hidden="1" thickBot="1">
      <c r="A165" s="12" t="s">
        <v>152</v>
      </c>
      <c r="B165" s="13" t="s">
        <v>125</v>
      </c>
      <c r="C165" s="13" t="s">
        <v>74</v>
      </c>
      <c r="D165" s="14" t="s">
        <v>154</v>
      </c>
      <c r="E165" s="21"/>
      <c r="F165" s="22">
        <f>SUM(F166)</f>
        <v>0</v>
      </c>
      <c r="G165" s="22">
        <f t="shared" ref="G165:H165" si="56">SUM(G166)</f>
        <v>0</v>
      </c>
      <c r="H165" s="22">
        <f t="shared" si="56"/>
        <v>0</v>
      </c>
    </row>
    <row r="166" spans="1:8" ht="61.5" hidden="1" customHeight="1" thickBot="1">
      <c r="A166" s="12" t="s">
        <v>37</v>
      </c>
      <c r="B166" s="13" t="s">
        <v>125</v>
      </c>
      <c r="C166" s="13" t="s">
        <v>74</v>
      </c>
      <c r="D166" s="14" t="s">
        <v>156</v>
      </c>
      <c r="E166" s="21">
        <v>240</v>
      </c>
      <c r="F166" s="22">
        <v>0</v>
      </c>
      <c r="G166" s="22">
        <v>0</v>
      </c>
      <c r="H166" s="62">
        <v>0</v>
      </c>
    </row>
    <row r="167" spans="1:8" ht="41.25" hidden="1" customHeight="1" thickBot="1">
      <c r="A167" s="25" t="s">
        <v>138</v>
      </c>
      <c r="B167" s="13" t="s">
        <v>125</v>
      </c>
      <c r="C167" s="13" t="s">
        <v>74</v>
      </c>
      <c r="D167" s="14" t="s">
        <v>139</v>
      </c>
      <c r="E167" s="21"/>
      <c r="F167" s="22">
        <f>SUM(F168)</f>
        <v>0</v>
      </c>
      <c r="G167" s="22">
        <v>0</v>
      </c>
      <c r="H167" s="22">
        <f t="shared" ref="H167" si="57">SUM(H168)</f>
        <v>0</v>
      </c>
    </row>
    <row r="168" spans="1:8" ht="56.25" hidden="1" customHeight="1" thickBot="1">
      <c r="A168" s="12" t="s">
        <v>37</v>
      </c>
      <c r="B168" s="13" t="s">
        <v>125</v>
      </c>
      <c r="C168" s="13" t="s">
        <v>74</v>
      </c>
      <c r="D168" s="14" t="s">
        <v>139</v>
      </c>
      <c r="E168" s="21" t="s">
        <v>90</v>
      </c>
      <c r="F168" s="22">
        <v>0</v>
      </c>
      <c r="G168" s="22">
        <v>0</v>
      </c>
      <c r="H168" s="62">
        <v>0</v>
      </c>
    </row>
    <row r="169" spans="1:8" ht="21.75" customHeight="1" thickBot="1">
      <c r="A169" s="6" t="s">
        <v>157</v>
      </c>
      <c r="B169" s="7" t="s">
        <v>158</v>
      </c>
      <c r="C169" s="7"/>
      <c r="D169" s="8"/>
      <c r="E169" s="60"/>
      <c r="F169" s="61">
        <f>SUM(F171)</f>
        <v>1021.1</v>
      </c>
      <c r="G169" s="61">
        <f t="shared" ref="G169:H169" si="58">SUM(G171)</f>
        <v>957.2</v>
      </c>
      <c r="H169" s="61">
        <f t="shared" si="58"/>
        <v>1091.4000000000001</v>
      </c>
    </row>
    <row r="170" spans="1:8" ht="19.5" thickBot="1">
      <c r="A170" s="6" t="s">
        <v>159</v>
      </c>
      <c r="B170" s="7" t="s">
        <v>158</v>
      </c>
      <c r="C170" s="7" t="s">
        <v>17</v>
      </c>
      <c r="D170" s="8"/>
      <c r="E170" s="60"/>
      <c r="F170" s="61">
        <f>SUM(F171)</f>
        <v>1021.1</v>
      </c>
      <c r="G170" s="61">
        <f t="shared" ref="G170:H170" si="59">SUM(G171)</f>
        <v>957.2</v>
      </c>
      <c r="H170" s="61">
        <f t="shared" si="59"/>
        <v>1091.4000000000001</v>
      </c>
    </row>
    <row r="171" spans="1:8" ht="42" customHeight="1" thickBot="1">
      <c r="A171" s="12" t="s">
        <v>82</v>
      </c>
      <c r="B171" s="13" t="s">
        <v>158</v>
      </c>
      <c r="C171" s="13" t="s">
        <v>17</v>
      </c>
      <c r="D171" s="14" t="s">
        <v>83</v>
      </c>
      <c r="E171" s="21"/>
      <c r="F171" s="22">
        <f>SUM(F173+F177)</f>
        <v>1021.1</v>
      </c>
      <c r="G171" s="22">
        <f t="shared" ref="G171:H171" si="60">SUM(G173+G177)</f>
        <v>957.2</v>
      </c>
      <c r="H171" s="22">
        <f t="shared" si="60"/>
        <v>1091.4000000000001</v>
      </c>
    </row>
    <row r="172" spans="1:8" ht="22.5" customHeight="1" thickBot="1">
      <c r="A172" s="12" t="s">
        <v>22</v>
      </c>
      <c r="B172" s="13" t="s">
        <v>158</v>
      </c>
      <c r="C172" s="13" t="s">
        <v>17</v>
      </c>
      <c r="D172" s="14" t="s">
        <v>85</v>
      </c>
      <c r="E172" s="21"/>
      <c r="F172" s="22">
        <f>F173</f>
        <v>811.5</v>
      </c>
      <c r="G172" s="22">
        <f t="shared" ref="G172:H172" si="61">G173</f>
        <v>747.6</v>
      </c>
      <c r="H172" s="22">
        <f t="shared" si="61"/>
        <v>881.80000000000007</v>
      </c>
    </row>
    <row r="173" spans="1:8" ht="38.25" thickBot="1">
      <c r="A173" s="12" t="s">
        <v>160</v>
      </c>
      <c r="B173" s="13" t="s">
        <v>158</v>
      </c>
      <c r="C173" s="13" t="s">
        <v>17</v>
      </c>
      <c r="D173" s="14" t="s">
        <v>161</v>
      </c>
      <c r="E173" s="21"/>
      <c r="F173" s="22">
        <f>SUM(F174)</f>
        <v>811.5</v>
      </c>
      <c r="G173" s="22">
        <f t="shared" ref="G173:H173" si="62">SUM(G174)</f>
        <v>747.6</v>
      </c>
      <c r="H173" s="22">
        <f t="shared" si="62"/>
        <v>881.80000000000007</v>
      </c>
    </row>
    <row r="174" spans="1:8" ht="24.75" customHeight="1" thickBot="1">
      <c r="A174" s="12" t="s">
        <v>162</v>
      </c>
      <c r="B174" s="13" t="s">
        <v>158</v>
      </c>
      <c r="C174" s="13" t="s">
        <v>17</v>
      </c>
      <c r="D174" s="14" t="s">
        <v>163</v>
      </c>
      <c r="E174" s="21"/>
      <c r="F174" s="22">
        <f>SUM(F175:F176)</f>
        <v>811.5</v>
      </c>
      <c r="G174" s="22">
        <f t="shared" ref="G174:H174" si="63">SUM(G175:G176)</f>
        <v>747.6</v>
      </c>
      <c r="H174" s="22">
        <f t="shared" si="63"/>
        <v>881.80000000000007</v>
      </c>
    </row>
    <row r="175" spans="1:8" ht="38.25" thickBot="1">
      <c r="A175" s="12" t="s">
        <v>37</v>
      </c>
      <c r="B175" s="13" t="s">
        <v>158</v>
      </c>
      <c r="C175" s="13" t="s">
        <v>17</v>
      </c>
      <c r="D175" s="14" t="s">
        <v>163</v>
      </c>
      <c r="E175" s="21">
        <v>240</v>
      </c>
      <c r="F175" s="22">
        <v>600.9</v>
      </c>
      <c r="G175" s="22">
        <v>537</v>
      </c>
      <c r="H175" s="62">
        <v>671.2</v>
      </c>
    </row>
    <row r="176" spans="1:8" ht="21" customHeight="1" thickBot="1">
      <c r="A176" s="12" t="s">
        <v>61</v>
      </c>
      <c r="B176" s="13" t="s">
        <v>158</v>
      </c>
      <c r="C176" s="13" t="s">
        <v>17</v>
      </c>
      <c r="D176" s="14" t="s">
        <v>163</v>
      </c>
      <c r="E176" s="21">
        <v>540</v>
      </c>
      <c r="F176" s="22">
        <v>210.6</v>
      </c>
      <c r="G176" s="22">
        <v>210.6</v>
      </c>
      <c r="H176" s="62">
        <v>210.6</v>
      </c>
    </row>
    <row r="177" spans="1:8" ht="38.25" thickBot="1">
      <c r="A177" s="94" t="s">
        <v>164</v>
      </c>
      <c r="B177" s="13" t="s">
        <v>158</v>
      </c>
      <c r="C177" s="13" t="s">
        <v>17</v>
      </c>
      <c r="D177" s="13" t="s">
        <v>165</v>
      </c>
      <c r="E177" s="21"/>
      <c r="F177" s="22">
        <f>SUM(F178)</f>
        <v>209.6</v>
      </c>
      <c r="G177" s="22">
        <f t="shared" ref="G177:H178" si="64">SUM(G178)</f>
        <v>209.6</v>
      </c>
      <c r="H177" s="22">
        <f t="shared" si="64"/>
        <v>209.6</v>
      </c>
    </row>
    <row r="178" spans="1:8" ht="21.75" customHeight="1" thickBot="1">
      <c r="A178" s="12" t="s">
        <v>166</v>
      </c>
      <c r="B178" s="13" t="s">
        <v>158</v>
      </c>
      <c r="C178" s="13" t="s">
        <v>17</v>
      </c>
      <c r="D178" s="14" t="s">
        <v>167</v>
      </c>
      <c r="E178" s="21"/>
      <c r="F178" s="22">
        <f>SUM(F179)</f>
        <v>209.6</v>
      </c>
      <c r="G178" s="22">
        <f t="shared" si="64"/>
        <v>209.6</v>
      </c>
      <c r="H178" s="22">
        <f t="shared" si="64"/>
        <v>209.6</v>
      </c>
    </row>
    <row r="179" spans="1:8" ht="21" customHeight="1" thickBot="1">
      <c r="A179" s="12" t="s">
        <v>61</v>
      </c>
      <c r="B179" s="13" t="s">
        <v>158</v>
      </c>
      <c r="C179" s="13" t="s">
        <v>17</v>
      </c>
      <c r="D179" s="14" t="s">
        <v>167</v>
      </c>
      <c r="E179" s="21">
        <v>540</v>
      </c>
      <c r="F179" s="22">
        <v>209.6</v>
      </c>
      <c r="G179" s="22">
        <v>209.6</v>
      </c>
      <c r="H179" s="62">
        <v>209.6</v>
      </c>
    </row>
    <row r="180" spans="1:8" ht="19.5" hidden="1" thickBot="1">
      <c r="A180" s="6" t="s">
        <v>168</v>
      </c>
      <c r="B180" s="7">
        <v>11</v>
      </c>
      <c r="C180" s="7"/>
      <c r="D180" s="8"/>
      <c r="E180" s="8"/>
      <c r="F180" s="61">
        <f>SUM(F181)</f>
        <v>0</v>
      </c>
      <c r="G180" s="11">
        <f t="shared" ref="G180:H184" si="65">SUM(G181)</f>
        <v>0</v>
      </c>
      <c r="H180" s="9">
        <f t="shared" si="65"/>
        <v>0</v>
      </c>
    </row>
    <row r="181" spans="1:8" ht="19.5" hidden="1" thickBot="1">
      <c r="A181" s="6" t="s">
        <v>169</v>
      </c>
      <c r="B181" s="7">
        <v>11</v>
      </c>
      <c r="C181" s="7" t="s">
        <v>19</v>
      </c>
      <c r="D181" s="8"/>
      <c r="E181" s="8"/>
      <c r="F181" s="61">
        <f>SUM(F182)</f>
        <v>0</v>
      </c>
      <c r="G181" s="11">
        <f t="shared" si="65"/>
        <v>0</v>
      </c>
      <c r="H181" s="9">
        <f t="shared" si="65"/>
        <v>0</v>
      </c>
    </row>
    <row r="182" spans="1:8" ht="57" hidden="1" thickBot="1">
      <c r="A182" s="12" t="s">
        <v>170</v>
      </c>
      <c r="B182" s="13">
        <v>11</v>
      </c>
      <c r="C182" s="13" t="s">
        <v>19</v>
      </c>
      <c r="D182" s="14" t="s">
        <v>83</v>
      </c>
      <c r="E182" s="14"/>
      <c r="F182" s="22">
        <f>SUM(F183)</f>
        <v>0</v>
      </c>
      <c r="G182" s="15">
        <f t="shared" si="65"/>
        <v>0</v>
      </c>
      <c r="H182" s="16">
        <f t="shared" si="65"/>
        <v>0</v>
      </c>
    </row>
    <row r="183" spans="1:8" ht="38.25" hidden="1" thickBot="1">
      <c r="A183" s="12" t="s">
        <v>171</v>
      </c>
      <c r="B183" s="13">
        <v>11</v>
      </c>
      <c r="C183" s="13" t="s">
        <v>19</v>
      </c>
      <c r="D183" s="14" t="s">
        <v>172</v>
      </c>
      <c r="E183" s="14"/>
      <c r="F183" s="22">
        <f>SUM(F184)</f>
        <v>0</v>
      </c>
      <c r="G183" s="15">
        <f t="shared" si="65"/>
        <v>0</v>
      </c>
      <c r="H183" s="16">
        <f t="shared" si="65"/>
        <v>0</v>
      </c>
    </row>
    <row r="184" spans="1:8" ht="57" hidden="1" thickBot="1">
      <c r="A184" s="12" t="s">
        <v>173</v>
      </c>
      <c r="B184" s="13">
        <v>11</v>
      </c>
      <c r="C184" s="13" t="s">
        <v>19</v>
      </c>
      <c r="D184" s="14" t="s">
        <v>174</v>
      </c>
      <c r="E184" s="14"/>
      <c r="F184" s="22">
        <f>SUM(F185)</f>
        <v>0</v>
      </c>
      <c r="G184" s="15">
        <f t="shared" si="65"/>
        <v>0</v>
      </c>
      <c r="H184" s="16">
        <f t="shared" si="65"/>
        <v>0</v>
      </c>
    </row>
    <row r="185" spans="1:8" ht="38.25" hidden="1" thickBot="1">
      <c r="A185" s="12" t="s">
        <v>37</v>
      </c>
      <c r="B185" s="13">
        <v>11</v>
      </c>
      <c r="C185" s="13" t="s">
        <v>19</v>
      </c>
      <c r="D185" s="14" t="s">
        <v>174</v>
      </c>
      <c r="E185" s="14">
        <v>240</v>
      </c>
      <c r="F185" s="22">
        <v>0</v>
      </c>
      <c r="G185" s="15">
        <v>0</v>
      </c>
      <c r="H185" s="42">
        <v>0</v>
      </c>
    </row>
    <row r="186" spans="1:8" ht="19.5" thickBot="1">
      <c r="A186" s="6" t="s">
        <v>175</v>
      </c>
      <c r="B186" s="7">
        <v>99</v>
      </c>
      <c r="C186" s="7"/>
      <c r="D186" s="8"/>
      <c r="E186" s="8"/>
      <c r="F186" s="61">
        <f>SUM(F187)</f>
        <v>0</v>
      </c>
      <c r="G186" s="11">
        <f t="shared" ref="G186:H188" si="66">SUM(G187)</f>
        <v>209.1</v>
      </c>
      <c r="H186" s="9">
        <f t="shared" si="66"/>
        <v>432.9</v>
      </c>
    </row>
    <row r="187" spans="1:8" ht="19.5" thickBot="1">
      <c r="A187" s="12" t="s">
        <v>175</v>
      </c>
      <c r="B187" s="13">
        <v>99</v>
      </c>
      <c r="C187" s="13">
        <v>99</v>
      </c>
      <c r="D187" s="14"/>
      <c r="E187" s="14"/>
      <c r="F187" s="15">
        <f>SUM(F188)</f>
        <v>0</v>
      </c>
      <c r="G187" s="15">
        <f t="shared" si="66"/>
        <v>209.1</v>
      </c>
      <c r="H187" s="16">
        <f t="shared" si="66"/>
        <v>432.9</v>
      </c>
    </row>
    <row r="188" spans="1:8" ht="17.25" customHeight="1" thickBot="1">
      <c r="A188" s="12" t="s">
        <v>175</v>
      </c>
      <c r="B188" s="13">
        <v>99</v>
      </c>
      <c r="C188" s="13">
        <v>99</v>
      </c>
      <c r="D188" s="14" t="s">
        <v>176</v>
      </c>
      <c r="E188" s="14"/>
      <c r="F188" s="15">
        <f>SUM(F189)</f>
        <v>0</v>
      </c>
      <c r="G188" s="15">
        <f t="shared" si="66"/>
        <v>209.1</v>
      </c>
      <c r="H188" s="16">
        <f t="shared" si="66"/>
        <v>432.9</v>
      </c>
    </row>
    <row r="189" spans="1:8" ht="17.25" customHeight="1" thickBot="1">
      <c r="A189" s="12" t="s">
        <v>175</v>
      </c>
      <c r="B189" s="13">
        <v>99</v>
      </c>
      <c r="C189" s="13">
        <v>99</v>
      </c>
      <c r="D189" s="14" t="s">
        <v>176</v>
      </c>
      <c r="E189" s="14">
        <v>999</v>
      </c>
      <c r="F189" s="15">
        <v>0</v>
      </c>
      <c r="G189" s="15">
        <v>209.1</v>
      </c>
      <c r="H189" s="42">
        <v>432.9</v>
      </c>
    </row>
    <row r="190" spans="1:8" ht="19.5" thickBot="1">
      <c r="A190" s="6" t="s">
        <v>177</v>
      </c>
      <c r="B190" s="7"/>
      <c r="C190" s="7"/>
      <c r="D190" s="8"/>
      <c r="E190" s="8"/>
      <c r="F190" s="9">
        <f>SUM(F17+F67+F75+F100+F132+F169+F180+F186+F99)</f>
        <v>8849.8000000000011</v>
      </c>
      <c r="G190" s="9">
        <f>SUM(G17+G67+G75+G100+G132+G169+G180+G186)</f>
        <v>8556</v>
      </c>
      <c r="H190" s="9">
        <f>SUM(H17+H67+H75+H100+H132+H169+H180+H186)</f>
        <v>8858.6</v>
      </c>
    </row>
  </sheetData>
  <mergeCells count="6">
    <mergeCell ref="A14:G14"/>
    <mergeCell ref="F9:G9"/>
    <mergeCell ref="A10:G10"/>
    <mergeCell ref="A11:G11"/>
    <mergeCell ref="A12:G12"/>
    <mergeCell ref="A13:G13"/>
  </mergeCells>
  <pageMargins left="0.51181102362204722" right="0.51181102362204722" top="1.3385826771653544" bottom="0.55118110236220474" header="0.31496062992125984" footer="0.31496062992125984"/>
  <pageSetup paperSize="9" scale="7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6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Natalia</dc:creator>
  <cp:lastModifiedBy>Natalia</cp:lastModifiedBy>
  <dcterms:created xsi:type="dcterms:W3CDTF">2024-08-27T11:28:44Z</dcterms:created>
  <dcterms:modified xsi:type="dcterms:W3CDTF">2024-11-11T06:57:50Z</dcterms:modified>
</cp:coreProperties>
</file>