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/>
  <c r="B48"/>
  <c r="B29"/>
  <c r="C39"/>
  <c r="B39"/>
  <c r="C35"/>
  <c r="B35"/>
  <c r="C31"/>
  <c r="B31"/>
  <c r="C29"/>
  <c r="C23"/>
  <c r="B23"/>
  <c r="D20"/>
  <c r="C42"/>
  <c r="D38"/>
  <c r="D34"/>
  <c r="C14"/>
  <c r="D25"/>
  <c r="B42"/>
  <c r="B21"/>
  <c r="B6"/>
  <c r="D45"/>
  <c r="D46"/>
  <c r="B47" l="1"/>
  <c r="C47"/>
  <c r="C21"/>
  <c r="D27"/>
  <c r="D7" l="1"/>
  <c r="D8"/>
  <c r="D9"/>
  <c r="D10"/>
  <c r="D11"/>
  <c r="D12"/>
  <c r="D13"/>
  <c r="D14"/>
  <c r="D15"/>
  <c r="D16"/>
  <c r="D17"/>
  <c r="D18"/>
  <c r="D19"/>
  <c r="D21"/>
  <c r="D23"/>
  <c r="D24"/>
  <c r="D26"/>
  <c r="D28"/>
  <c r="D29"/>
  <c r="D30"/>
  <c r="D31"/>
  <c r="D32"/>
  <c r="D33"/>
  <c r="D35"/>
  <c r="D36"/>
  <c r="D37"/>
  <c r="D39"/>
  <c r="D40"/>
  <c r="D41"/>
  <c r="D42"/>
  <c r="D43"/>
  <c r="D44"/>
  <c r="D47"/>
  <c r="D6"/>
</calcChain>
</file>

<file path=xl/sharedStrings.xml><?xml version="1.0" encoding="utf-8"?>
<sst xmlns="http://schemas.openxmlformats.org/spreadsheetml/2006/main" count="49" uniqueCount="49">
  <si>
    <t>Наименование</t>
  </si>
  <si>
    <t>Исполнение</t>
  </si>
  <si>
    <t>%</t>
  </si>
  <si>
    <t xml:space="preserve"> исполнения</t>
  </si>
  <si>
    <t>Налоговые и неналоговые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</si>
  <si>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</si>
  <si>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</si>
  <si>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Единый сельскохозяйственный налог</t>
  </si>
  <si>
    <t>Налог на имущество физических лиц</t>
  </si>
  <si>
    <t>Земельный налог</t>
  </si>
  <si>
    <t>Государственная пошлина</t>
  </si>
  <si>
    <t>Прочие доходы</t>
  </si>
  <si>
    <t>Безвозмездные поступления всего:</t>
  </si>
  <si>
    <t>В т.ч. дотации бюджетам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</si>
  <si>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</si>
  <si>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поселений на софинансирование капитальных вложений в объекты муниципальной собственности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</si>
  <si>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</si>
  <si>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</si>
  <si>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</t>
  </si>
  <si>
    <t>РАСХОДЫ</t>
  </si>
  <si>
    <t>Общегосударственные расходы, в т.ч.</t>
  </si>
  <si>
    <t>- функционирование высшего должностного лица</t>
  </si>
  <si>
    <t>- 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</si>
  <si>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-обеспечение выборов и представительные органы муниципального образования</t>
  </si>
  <si>
    <t>- 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</si>
  <si>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</si>
  <si>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</si>
  <si>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деятельность, в т.ч.</t>
  </si>
  <si>
    <t xml:space="preserve">- обеспечение пожарной безопасности </t>
  </si>
  <si>
    <t>Национальная экономика, в т.ч.</t>
  </si>
  <si>
    <t>- дорожное хозяйство (дорожные фонды)</t>
  </si>
  <si>
    <t>- другие вопросы в области национальной экономики</t>
  </si>
  <si>
    <t>Жилищно-коммунальное хозяйство, в т.ч.</t>
  </si>
  <si>
    <t>- коммунальное хозяйство</t>
  </si>
  <si>
    <t>- благоустройство</t>
  </si>
  <si>
    <t>Культура, кинематография, средства массовой информации, в т.ч.</t>
  </si>
  <si>
    <t>- культура</t>
  </si>
  <si>
    <t>- организация библиотечного обслуживания населения</t>
  </si>
  <si>
    <t>ВСЕГО РАСХОДОВ</t>
  </si>
  <si>
    <t>Дефицит, профицит (+,-)</t>
  </si>
  <si>
    <t>тыс.рублей</t>
  </si>
  <si>
    <t>-резервный фонд</t>
  </si>
  <si>
    <t>Глава администрации:                                                                    В.И.Дуденко</t>
  </si>
  <si>
    <t>меропиятия направленные на охрану порядка на территориии сельского поселения</t>
  </si>
  <si>
    <t>Утвержденный бюджет на 2024 год</t>
  </si>
  <si>
    <t>прочие межбюджетные трансферты, передаваемые бюджетам сельских поселений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</si>
  <si>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</si>
  <si>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</si>
  <si>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 xml:space="preserve">Исполнение бюджета муниципального образования
Мичуринский сельсовет на 01.10.2024г.
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</si>
</sst>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 applyAlignment="1">
      <alignment vertical="center"/>
    </xf>
    <xf numFmtId="49" fontId="1" fillId="0" borderId="2" xfId="0" applyNumberFormat="1" applyFont="1" applyBorder="1" applyAlignment="1">
      <alignment vertical="top" wrapText="1"/>
    </xf>
    <xf numFmtId="0" fontId="2" fillId="0" borderId="4" xfId="0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1"/>
  <sheetViews>
    <sheetView tabSelected="1" workbookViewId="0">
      <selection activeCell="B1" sqref="B1:C2"/>
    </sheetView>
  </sheetViews>
  <sheetFormatPr defaultRowHeight="15"/>
  <cols>
    <col min="1" max="1" width="45.5703125" customWidth="1"/>
    <col min="2" max="2" width="34.7109375" customWidth="1"/>
    <col min="3" max="3" width="29.42578125" customWidth="1"/>
    <col min="4" max="4" width="36" customWidth="1"/>
  </cols>
  <sheetData>
    <row r="1" spans="1:4">
      <c r="B1" s="16" t="s">
        <v>48</v>
      </c>
      <c r="C1" s="17"/>
    </row>
    <row r="2" spans="1:4" ht="43.5" customHeight="1">
      <c r="B2" s="17"/>
      <c r="C2" s="17"/>
    </row>
    <row r="3" spans="1:4" ht="15.75" thickBot="1">
      <c r="D3" s="5" t="s">
        <v>40</v>
      </c>
    </row>
    <row r="4" spans="1:4" ht="18.75">
      <c r="A4" s="12" t="s">
        <v>0</v>
      </c>
      <c r="B4" s="14" t="s">
        <v>44</v>
      </c>
      <c r="C4" s="14" t="s">
        <v>1</v>
      </c>
      <c r="D4" s="1" t="s">
        <v>2</v>
      </c>
    </row>
    <row r="5" spans="1:4" ht="19.5" thickBot="1">
      <c r="A5" s="13"/>
      <c r="B5" s="15"/>
      <c r="C5" s="15"/>
      <c r="D5" s="2" t="s">
        <v>3</v>
      </c>
    </row>
    <row r="6" spans="1:4" ht="38.25" thickBot="1">
      <c r="A6" s="3" t="s">
        <v>4</v>
      </c>
      <c r="B6" s="8">
        <f>B7+B8+B9+B10+B11+B12+B13</f>
        <v>4367.3</v>
      </c>
      <c r="C6" s="8">
        <v>2986.5</v>
      </c>
      <c r="D6" s="9">
        <f>C6/B6*100</f>
        <v>68.383211595264797</v>
      </c>
    </row>
    <row r="7" spans="1:4" ht="19.5" thickBot="1">
      <c r="A7" s="4" t="s">
        <v>5</v>
      </c>
      <c r="B7" s="10">
        <v>3158</v>
      </c>
      <c r="C7" s="10">
        <v>2093.3000000000002</v>
      </c>
      <c r="D7" s="9">
        <f t="shared" ref="D7:D47" si="0">C7/B7*100</f>
        <v>66.285623812539583</v>
      </c>
    </row>
    <row r="8" spans="1:4" ht="57" thickBot="1">
      <c r="A8" s="4" t="s">
        <v>6</v>
      </c>
      <c r="B8" s="10">
        <v>656.3</v>
      </c>
      <c r="C8" s="10">
        <v>469.3</v>
      </c>
      <c r="D8" s="9">
        <f t="shared" si="0"/>
        <v>71.506932805119618</v>
      </c>
    </row>
    <row r="9" spans="1:4" ht="38.25" thickBot="1">
      <c r="A9" s="4" t="s">
        <v>7</v>
      </c>
      <c r="B9" s="10">
        <v>35.700000000000003</v>
      </c>
      <c r="C9" s="10">
        <v>150.30000000000001</v>
      </c>
      <c r="D9" s="9">
        <f t="shared" si="0"/>
        <v>421.00840336134456</v>
      </c>
    </row>
    <row r="10" spans="1:4" ht="19.5" thickBot="1">
      <c r="A10" s="4" t="s">
        <v>8</v>
      </c>
      <c r="B10" s="10">
        <v>5</v>
      </c>
      <c r="C10" s="10">
        <v>4.3</v>
      </c>
      <c r="D10" s="9">
        <f t="shared" si="0"/>
        <v>86</v>
      </c>
    </row>
    <row r="11" spans="1:4" ht="19.5" thickBot="1">
      <c r="A11" s="4" t="s">
        <v>9</v>
      </c>
      <c r="B11" s="10">
        <v>297</v>
      </c>
      <c r="C11" s="10">
        <v>137.5</v>
      </c>
      <c r="D11" s="9">
        <f t="shared" si="0"/>
        <v>46.296296296296298</v>
      </c>
    </row>
    <row r="12" spans="1:4" ht="19.5" thickBot="1">
      <c r="A12" s="4" t="s">
        <v>10</v>
      </c>
      <c r="B12" s="10">
        <v>0</v>
      </c>
      <c r="C12" s="10">
        <v>0.2</v>
      </c>
      <c r="D12" s="9" t="e">
        <f t="shared" si="0"/>
        <v>#DIV/0!</v>
      </c>
    </row>
    <row r="13" spans="1:4" ht="19.5" thickBot="1">
      <c r="A13" s="4" t="s">
        <v>11</v>
      </c>
      <c r="B13" s="10">
        <v>215.3</v>
      </c>
      <c r="C13" s="10">
        <v>131.6</v>
      </c>
      <c r="D13" s="9">
        <f t="shared" si="0"/>
        <v>61.124013005109148</v>
      </c>
    </row>
    <row r="14" spans="1:4" ht="38.25" thickBot="1">
      <c r="A14" s="3" t="s">
        <v>12</v>
      </c>
      <c r="B14" s="8">
        <v>3848.2</v>
      </c>
      <c r="C14" s="8">
        <f>C15+C18+C20</f>
        <v>3078.4</v>
      </c>
      <c r="D14" s="9">
        <f t="shared" si="0"/>
        <v>79.995842211943256</v>
      </c>
    </row>
    <row r="15" spans="1:4" ht="57" thickBot="1">
      <c r="A15" s="4" t="s">
        <v>13</v>
      </c>
      <c r="B15" s="10">
        <v>3656</v>
      </c>
      <c r="C15" s="10">
        <v>2940</v>
      </c>
      <c r="D15" s="9">
        <f t="shared" si="0"/>
        <v>80.415754923413559</v>
      </c>
    </row>
    <row r="16" spans="1:4" ht="57" hidden="1" thickBot="1">
      <c r="A16" s="4" t="s">
        <v>14</v>
      </c>
      <c r="B16" s="10">
        <v>0</v>
      </c>
      <c r="C16" s="10">
        <v>0</v>
      </c>
      <c r="D16" s="9" t="e">
        <f t="shared" si="0"/>
        <v>#DIV/0!</v>
      </c>
    </row>
    <row r="17" spans="1:4" ht="75.75" hidden="1" thickBot="1">
      <c r="A17" s="4" t="s">
        <v>15</v>
      </c>
      <c r="B17" s="10"/>
      <c r="C17" s="10"/>
      <c r="D17" s="9" t="e">
        <f t="shared" si="0"/>
        <v>#DIV/0!</v>
      </c>
    </row>
    <row r="18" spans="1:4" ht="57" thickBot="1">
      <c r="A18" s="4" t="s">
        <v>16</v>
      </c>
      <c r="B18" s="10">
        <v>154.19999999999999</v>
      </c>
      <c r="C18" s="10">
        <v>100.4</v>
      </c>
      <c r="D18" s="9">
        <f t="shared" si="0"/>
        <v>65.110246433203642</v>
      </c>
    </row>
    <row r="19" spans="1:4" ht="19.5" hidden="1" thickBot="1">
      <c r="A19" s="4" t="s">
        <v>17</v>
      </c>
      <c r="B19" s="10">
        <v>0</v>
      </c>
      <c r="C19" s="10">
        <v>0</v>
      </c>
      <c r="D19" s="9" t="e">
        <f t="shared" si="0"/>
        <v>#DIV/0!</v>
      </c>
    </row>
    <row r="20" spans="1:4" ht="57" thickBot="1">
      <c r="A20" s="4" t="s">
        <v>45</v>
      </c>
      <c r="B20" s="10">
        <v>38</v>
      </c>
      <c r="C20" s="10">
        <v>38</v>
      </c>
      <c r="D20" s="9">
        <f t="shared" si="0"/>
        <v>100</v>
      </c>
    </row>
    <row r="21" spans="1:4" ht="19.5" thickBot="1">
      <c r="A21" s="3" t="s">
        <v>18</v>
      </c>
      <c r="B21" s="8">
        <f>B6+B14</f>
        <v>8215.5</v>
      </c>
      <c r="C21" s="8">
        <f>C6+C14</f>
        <v>6064.9</v>
      </c>
      <c r="D21" s="9">
        <f t="shared" si="0"/>
        <v>73.822652303572511</v>
      </c>
    </row>
    <row r="22" spans="1:4" ht="19.5" thickBot="1">
      <c r="A22" s="3" t="s">
        <v>19</v>
      </c>
      <c r="B22" s="8"/>
      <c r="C22" s="8"/>
      <c r="D22" s="9"/>
    </row>
    <row r="23" spans="1:4" ht="38.25" thickBot="1">
      <c r="A23" s="3" t="s">
        <v>20</v>
      </c>
      <c r="B23" s="8">
        <f>B24+B25+B26+B28</f>
        <v>5060.9000000000005</v>
      </c>
      <c r="C23" s="8">
        <f>C24+C25+C26+C28</f>
        <v>2149.7999999999997</v>
      </c>
      <c r="D23" s="9">
        <f t="shared" si="0"/>
        <v>42.478610523819867</v>
      </c>
    </row>
    <row r="24" spans="1:4" ht="38.25" thickBot="1">
      <c r="A24" s="4" t="s">
        <v>21</v>
      </c>
      <c r="B24" s="10">
        <v>926.6</v>
      </c>
      <c r="C24" s="10">
        <v>666.7</v>
      </c>
      <c r="D24" s="9">
        <f t="shared" si="0"/>
        <v>71.951219512195124</v>
      </c>
    </row>
    <row r="25" spans="1:4" ht="94.5" thickBot="1">
      <c r="A25" s="4" t="s">
        <v>22</v>
      </c>
      <c r="B25" s="10">
        <v>3485.3</v>
      </c>
      <c r="C25" s="10">
        <v>1003.4</v>
      </c>
      <c r="D25" s="9">
        <f t="shared" si="0"/>
        <v>28.789487275126959</v>
      </c>
    </row>
    <row r="26" spans="1:4" ht="19.5" thickBot="1">
      <c r="A26" s="7" t="s">
        <v>41</v>
      </c>
      <c r="B26" s="10">
        <v>30</v>
      </c>
      <c r="C26" s="10">
        <v>0</v>
      </c>
      <c r="D26" s="9">
        <f t="shared" si="0"/>
        <v>0</v>
      </c>
    </row>
    <row r="27" spans="1:4" ht="57" hidden="1" thickBot="1">
      <c r="A27" s="4" t="s">
        <v>23</v>
      </c>
      <c r="B27" s="10">
        <v>0</v>
      </c>
      <c r="C27" s="10">
        <v>0</v>
      </c>
      <c r="D27" s="9" t="e">
        <f t="shared" si="0"/>
        <v>#DIV/0!</v>
      </c>
    </row>
    <row r="28" spans="1:4" ht="38.25" thickBot="1">
      <c r="A28" s="4" t="s">
        <v>24</v>
      </c>
      <c r="B28" s="10">
        <v>619</v>
      </c>
      <c r="C28" s="10">
        <v>479.7</v>
      </c>
      <c r="D28" s="9">
        <f t="shared" si="0"/>
        <v>77.495961227786751</v>
      </c>
    </row>
    <row r="29" spans="1:4" ht="19.5" thickBot="1">
      <c r="A29" s="3" t="s">
        <v>25</v>
      </c>
      <c r="B29" s="8">
        <f>B30</f>
        <v>154.4</v>
      </c>
      <c r="C29" s="8">
        <f>C30</f>
        <v>100.4</v>
      </c>
      <c r="D29" s="9">
        <f t="shared" si="0"/>
        <v>65.025906735751292</v>
      </c>
    </row>
    <row r="30" spans="1:4" ht="38.25" thickBot="1">
      <c r="A30" s="4" t="s">
        <v>26</v>
      </c>
      <c r="B30" s="10">
        <v>154.4</v>
      </c>
      <c r="C30" s="10">
        <v>100.4</v>
      </c>
      <c r="D30" s="9">
        <f t="shared" si="0"/>
        <v>65.025906735751292</v>
      </c>
    </row>
    <row r="31" spans="1:4" ht="57" thickBot="1">
      <c r="A31" s="3" t="s">
        <v>27</v>
      </c>
      <c r="B31" s="8">
        <f>B33+B34</f>
        <v>917.3</v>
      </c>
      <c r="C31" s="8">
        <f>C33+C34</f>
        <v>687.3</v>
      </c>
      <c r="D31" s="9">
        <f t="shared" si="0"/>
        <v>74.926414477270256</v>
      </c>
    </row>
    <row r="32" spans="1:4" ht="45" hidden="1" customHeight="1" thickBot="1">
      <c r="A32" s="4" t="s">
        <v>43</v>
      </c>
      <c r="B32" s="10">
        <v>0</v>
      </c>
      <c r="C32" s="10">
        <v>0</v>
      </c>
      <c r="D32" s="9" t="e">
        <f t="shared" si="0"/>
        <v>#DIV/0!</v>
      </c>
    </row>
    <row r="33" spans="1:4" ht="38.25" thickBot="1">
      <c r="A33" s="4" t="s">
        <v>28</v>
      </c>
      <c r="B33" s="10">
        <v>915</v>
      </c>
      <c r="C33" s="10">
        <v>685</v>
      </c>
      <c r="D33" s="11">
        <f t="shared" si="0"/>
        <v>74.863387978142086</v>
      </c>
    </row>
    <row r="34" spans="1:4" ht="57" thickBot="1">
      <c r="A34" s="4" t="s">
        <v>46</v>
      </c>
      <c r="B34" s="10">
        <v>2.2999999999999998</v>
      </c>
      <c r="C34" s="10">
        <v>2.2999999999999998</v>
      </c>
      <c r="D34" s="11">
        <f t="shared" si="0"/>
        <v>100</v>
      </c>
    </row>
    <row r="35" spans="1:4" ht="19.5" thickBot="1">
      <c r="A35" s="3" t="s">
        <v>29</v>
      </c>
      <c r="B35" s="8">
        <f>B36+B38</f>
        <v>1647.5</v>
      </c>
      <c r="C35" s="8">
        <f>C36+C38</f>
        <v>542.29999999999995</v>
      </c>
      <c r="D35" s="9">
        <f t="shared" si="0"/>
        <v>32.916540212443088</v>
      </c>
    </row>
    <row r="36" spans="1:4" ht="38.25" thickBot="1">
      <c r="A36" s="4" t="s">
        <v>30</v>
      </c>
      <c r="B36" s="10">
        <v>1365.5</v>
      </c>
      <c r="C36" s="10">
        <v>312.3</v>
      </c>
      <c r="D36" s="11">
        <f t="shared" si="0"/>
        <v>22.870743317466129</v>
      </c>
    </row>
    <row r="37" spans="1:4" ht="38.25" hidden="1" thickBot="1">
      <c r="A37" s="4" t="s">
        <v>31</v>
      </c>
      <c r="B37" s="10">
        <v>0</v>
      </c>
      <c r="C37" s="10">
        <v>0</v>
      </c>
      <c r="D37" s="9" t="e">
        <f t="shared" si="0"/>
        <v>#DIV/0!</v>
      </c>
    </row>
    <row r="38" spans="1:4" ht="38.25" thickBot="1">
      <c r="A38" s="4" t="s">
        <v>47</v>
      </c>
      <c r="B38" s="10">
        <v>282</v>
      </c>
      <c r="C38" s="10">
        <v>230</v>
      </c>
      <c r="D38" s="9">
        <f t="shared" si="0"/>
        <v>81.560283687943254</v>
      </c>
    </row>
    <row r="39" spans="1:4" ht="38.25" thickBot="1">
      <c r="A39" s="3" t="s">
        <v>32</v>
      </c>
      <c r="B39" s="8">
        <f>B40+B41</f>
        <v>1745.5</v>
      </c>
      <c r="C39" s="8">
        <f>C40+C41</f>
        <v>525</v>
      </c>
      <c r="D39" s="9">
        <f t="shared" si="0"/>
        <v>30.077341735892293</v>
      </c>
    </row>
    <row r="40" spans="1:4" ht="19.5" thickBot="1">
      <c r="A40" s="4" t="s">
        <v>33</v>
      </c>
      <c r="B40" s="10">
        <v>1104.8</v>
      </c>
      <c r="C40" s="10">
        <v>310.5</v>
      </c>
      <c r="D40" s="9">
        <f t="shared" si="0"/>
        <v>28.104634322954382</v>
      </c>
    </row>
    <row r="41" spans="1:4" ht="19.5" thickBot="1">
      <c r="A41" s="4" t="s">
        <v>34</v>
      </c>
      <c r="B41" s="10">
        <v>640.70000000000005</v>
      </c>
      <c r="C41" s="10">
        <v>214.5</v>
      </c>
      <c r="D41" s="9">
        <f t="shared" si="0"/>
        <v>33.479007335726543</v>
      </c>
    </row>
    <row r="42" spans="1:4" ht="57" thickBot="1">
      <c r="A42" s="3" t="s">
        <v>35</v>
      </c>
      <c r="B42" s="8">
        <f>B43+B44</f>
        <v>854.4</v>
      </c>
      <c r="C42" s="8">
        <f>C43+C44</f>
        <v>570.5</v>
      </c>
      <c r="D42" s="9">
        <f t="shared" si="0"/>
        <v>66.772003745318358</v>
      </c>
    </row>
    <row r="43" spans="1:4" ht="19.5" thickBot="1">
      <c r="A43" s="4" t="s">
        <v>36</v>
      </c>
      <c r="B43" s="10">
        <v>677.8</v>
      </c>
      <c r="C43" s="10">
        <v>452.2</v>
      </c>
      <c r="D43" s="9">
        <f t="shared" si="0"/>
        <v>66.715845382118616</v>
      </c>
    </row>
    <row r="44" spans="1:4" ht="38.25" thickBot="1">
      <c r="A44" s="4" t="s">
        <v>37</v>
      </c>
      <c r="B44" s="10">
        <v>176.6</v>
      </c>
      <c r="C44" s="10">
        <v>118.3</v>
      </c>
      <c r="D44" s="9">
        <f t="shared" si="0"/>
        <v>66.987542468856176</v>
      </c>
    </row>
    <row r="45" spans="1:4" ht="19.5" hidden="1" thickBot="1">
      <c r="A45" s="3">
        <v>0</v>
      </c>
      <c r="B45" s="10">
        <v>0</v>
      </c>
      <c r="C45" s="10">
        <v>0</v>
      </c>
      <c r="D45" s="9" t="e">
        <f t="shared" si="0"/>
        <v>#DIV/0!</v>
      </c>
    </row>
    <row r="46" spans="1:4" ht="19.5" hidden="1" thickBot="1">
      <c r="A46" s="4">
        <v>0</v>
      </c>
      <c r="B46" s="10">
        <v>0</v>
      </c>
      <c r="C46" s="10">
        <v>0</v>
      </c>
      <c r="D46" s="9" t="e">
        <f t="shared" si="0"/>
        <v>#DIV/0!</v>
      </c>
    </row>
    <row r="47" spans="1:4" ht="19.5" thickBot="1">
      <c r="A47" s="3" t="s">
        <v>38</v>
      </c>
      <c r="B47" s="8">
        <f>B23+B29+B31+B35+B39+B42</f>
        <v>10380</v>
      </c>
      <c r="C47" s="8">
        <f>C23+C29+C31+C35+C39+C42</f>
        <v>4575.3</v>
      </c>
      <c r="D47" s="9">
        <f t="shared" si="0"/>
        <v>44.078034682080926</v>
      </c>
    </row>
    <row r="48" spans="1:4" ht="19.5" thickBot="1">
      <c r="A48" s="3" t="s">
        <v>39</v>
      </c>
      <c r="B48" s="8">
        <f>B21-B47</f>
        <v>-2164.5</v>
      </c>
      <c r="C48" s="8">
        <f>C21-C47</f>
        <v>1489.5999999999995</v>
      </c>
      <c r="D48" s="8"/>
    </row>
    <row r="50" spans="1:1" ht="18.75">
      <c r="A50" s="6" t="s">
        <v>42</v>
      </c>
    </row>
    <row r="51" spans="1:1" ht="18.75">
      <c r="A51" s="6"/>
    </row>
  </sheetData>
  <mergeCells count="4">
    <mergeCell ref="A4:A5"/>
    <mergeCell ref="C4:C5"/>
    <mergeCell ref="B1:C2"/>
    <mergeCell ref="B4:B5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2024-10-08T05:30:02Z</dcterms:modified>
</cp:coreProperties>
</file>